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Armando\Anuarios\"/>
    </mc:Choice>
  </mc:AlternateContent>
  <bookViews>
    <workbookView xWindow="0" yWindow="0" windowWidth="24000" windowHeight="9435"/>
  </bookViews>
  <sheets>
    <sheet name="2.1.2_ 2019" sheetId="1" r:id="rId1"/>
  </sheets>
  <externalReferences>
    <externalReference r:id="rId2"/>
  </externalReferences>
  <definedNames>
    <definedName name="\a">'[1]2.1.3_2019'!#REF!</definedName>
    <definedName name="\f">'[1]2.1.3_2019'!#REF!</definedName>
    <definedName name="\i">'[1]2.1.3_2019'!#REF!</definedName>
    <definedName name="a">#REF!</definedName>
    <definedName name="anuario">#REF!</definedName>
    <definedName name="_xlnm.Print_Area" localSheetId="0">'2.1.2_ 2019'!$A$1:$J$57</definedName>
    <definedName name="C.CINCUENTAYCUATRO">#REF!</definedName>
    <definedName name="CHEQUESCANCELADOS">#REF!</definedName>
    <definedName name="CINC.YCUATRO">#REF!</definedName>
    <definedName name="CINCUENTAYCUATRO">#REF!</definedName>
    <definedName name="CONCENTRADO">#REF!</definedName>
    <definedName name="im">#REF!</definedName>
    <definedName name="N.ORDINARIA">#REF!</definedName>
    <definedName name="NOMINAORDINARIA">#REF!</definedName>
    <definedName name="oo">#REF!</definedName>
    <definedName name="ORDINARIA">#REF!</definedName>
    <definedName name="P.P.CUARTASEPT">#REF!</definedName>
    <definedName name="P.P.PRIM.SEPT">#REF!</definedName>
    <definedName name="P.P.QUINTASEPT">#REF!</definedName>
    <definedName name="P.P.SEG.SEPT.">#REF!</definedName>
    <definedName name="P.P.TERC.SEPT.">#REF!</definedName>
    <definedName name="P.P.TOTALSEPT.">#REF!</definedName>
    <definedName name="P.PAGOS">#REF!</definedName>
    <definedName name="P.U.CUARTASEPT">#REF!</definedName>
    <definedName name="P.U.PRIMSEPT">#REF!</definedName>
    <definedName name="P.U.QUINTASEPT">#REF!</definedName>
    <definedName name="P.U.SEG.SEPT">#REF!</definedName>
    <definedName name="P.U.TERC.SEPT">#REF!</definedName>
    <definedName name="P.U.TOTALSEPT">#REF!</definedName>
    <definedName name="P.UNICOS">#REF!</definedName>
    <definedName name="PAGOS.P.">#REF!</definedName>
    <definedName name="PENSIONES">#REF!</definedName>
    <definedName name="RECUPER">#REF!</definedName>
    <definedName name="S">#REF!</definedName>
    <definedName name="SECENTAS">#REF!</definedName>
    <definedName name="SEGUROS">#REF!</definedName>
    <definedName name="SER.MED">#REF!</definedName>
    <definedName name="SETENTAYSIETECEROCUATRO">#REF!</definedName>
    <definedName name="T.PARTIDA">#REF!</definedName>
    <definedName name="TOTALP.P.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56" i="1" l="1"/>
  <c r="P56" i="1" s="1"/>
  <c r="L56" i="1"/>
  <c r="N56" i="1" s="1"/>
  <c r="O54" i="1"/>
  <c r="P54" i="1" s="1"/>
  <c r="R54" i="1" s="1"/>
  <c r="N54" i="1"/>
  <c r="O53" i="1"/>
  <c r="P53" i="1" s="1"/>
  <c r="Q53" i="1" s="1"/>
  <c r="N53" i="1"/>
  <c r="O52" i="1"/>
  <c r="P52" i="1" s="1"/>
  <c r="N52" i="1"/>
  <c r="O51" i="1"/>
  <c r="P51" i="1" s="1"/>
  <c r="N51" i="1"/>
  <c r="O50" i="1"/>
  <c r="P50" i="1" s="1"/>
  <c r="R50" i="1" s="1"/>
  <c r="N50" i="1"/>
  <c r="O49" i="1"/>
  <c r="P49" i="1" s="1"/>
  <c r="Q49" i="1" s="1"/>
  <c r="N49" i="1"/>
  <c r="O48" i="1"/>
  <c r="P48" i="1" s="1"/>
  <c r="N48" i="1"/>
  <c r="O47" i="1"/>
  <c r="P47" i="1" s="1"/>
  <c r="N47" i="1"/>
  <c r="O46" i="1"/>
  <c r="P46" i="1" s="1"/>
  <c r="R46" i="1" s="1"/>
  <c r="N46" i="1"/>
  <c r="O45" i="1"/>
  <c r="P45" i="1" s="1"/>
  <c r="Q45" i="1" s="1"/>
  <c r="N45" i="1"/>
  <c r="O44" i="1"/>
  <c r="P44" i="1" s="1"/>
  <c r="N44" i="1"/>
  <c r="O43" i="1"/>
  <c r="P43" i="1" s="1"/>
  <c r="N43" i="1"/>
  <c r="O42" i="1"/>
  <c r="P42" i="1" s="1"/>
  <c r="R42" i="1" s="1"/>
  <c r="N42" i="1"/>
  <c r="O41" i="1"/>
  <c r="P41" i="1" s="1"/>
  <c r="Q41" i="1" s="1"/>
  <c r="N41" i="1"/>
  <c r="O40" i="1"/>
  <c r="P40" i="1" s="1"/>
  <c r="N40" i="1"/>
  <c r="O39" i="1"/>
  <c r="P39" i="1" s="1"/>
  <c r="N39" i="1"/>
  <c r="O38" i="1"/>
  <c r="P38" i="1" s="1"/>
  <c r="R38" i="1" s="1"/>
  <c r="N38" i="1"/>
  <c r="O37" i="1"/>
  <c r="P37" i="1" s="1"/>
  <c r="Q37" i="1" s="1"/>
  <c r="N37" i="1"/>
  <c r="O36" i="1"/>
  <c r="P36" i="1" s="1"/>
  <c r="N36" i="1"/>
  <c r="O35" i="1"/>
  <c r="P35" i="1" s="1"/>
  <c r="N35" i="1"/>
  <c r="O34" i="1"/>
  <c r="P34" i="1" s="1"/>
  <c r="R34" i="1" s="1"/>
  <c r="N34" i="1"/>
  <c r="O33" i="1"/>
  <c r="P33" i="1" s="1"/>
  <c r="Q33" i="1" s="1"/>
  <c r="N33" i="1"/>
  <c r="O32" i="1"/>
  <c r="P32" i="1" s="1"/>
  <c r="N32" i="1"/>
  <c r="O31" i="1"/>
  <c r="P31" i="1" s="1"/>
  <c r="N31" i="1"/>
  <c r="O30" i="1"/>
  <c r="P30" i="1" s="1"/>
  <c r="R30" i="1" s="1"/>
  <c r="N30" i="1"/>
  <c r="O29" i="1"/>
  <c r="P29" i="1" s="1"/>
  <c r="Q29" i="1" s="1"/>
  <c r="N29" i="1"/>
  <c r="O28" i="1"/>
  <c r="P28" i="1" s="1"/>
  <c r="N28" i="1"/>
  <c r="O27" i="1"/>
  <c r="P27" i="1" s="1"/>
  <c r="N27" i="1"/>
  <c r="O26" i="1"/>
  <c r="P26" i="1" s="1"/>
  <c r="R26" i="1" s="1"/>
  <c r="N26" i="1"/>
  <c r="O25" i="1"/>
  <c r="P25" i="1" s="1"/>
  <c r="Q25" i="1" s="1"/>
  <c r="N25" i="1"/>
  <c r="O24" i="1"/>
  <c r="P24" i="1" s="1"/>
  <c r="N24" i="1"/>
  <c r="L23" i="1"/>
  <c r="N23" i="1" s="1"/>
  <c r="N21" i="1"/>
  <c r="O20" i="1"/>
  <c r="P20" i="1" s="1"/>
  <c r="N20" i="1"/>
  <c r="O19" i="1"/>
  <c r="P19" i="1" s="1"/>
  <c r="N19" i="1"/>
  <c r="O18" i="1"/>
  <c r="P18" i="1" s="1"/>
  <c r="R18" i="1" s="1"/>
  <c r="N18" i="1"/>
  <c r="O17" i="1"/>
  <c r="P17" i="1" s="1"/>
  <c r="Q17" i="1" s="1"/>
  <c r="N17" i="1"/>
  <c r="L16" i="1"/>
  <c r="N16" i="1" s="1"/>
  <c r="L14" i="1"/>
  <c r="N14" i="1" s="1"/>
  <c r="Q42" i="1" l="1"/>
  <c r="R45" i="1"/>
  <c r="Q26" i="1"/>
  <c r="R29" i="1"/>
  <c r="R19" i="1"/>
  <c r="Q19" i="1"/>
  <c r="R32" i="1"/>
  <c r="Q32" i="1"/>
  <c r="R39" i="1"/>
  <c r="Q39" i="1"/>
  <c r="R48" i="1"/>
  <c r="Q48" i="1"/>
  <c r="Q18" i="1"/>
  <c r="R25" i="1"/>
  <c r="R28" i="1"/>
  <c r="Q28" i="1"/>
  <c r="R35" i="1"/>
  <c r="Q35" i="1"/>
  <c r="Q38" i="1"/>
  <c r="R41" i="1"/>
  <c r="R44" i="1"/>
  <c r="Q44" i="1"/>
  <c r="R51" i="1"/>
  <c r="Q51" i="1"/>
  <c r="Q54" i="1"/>
  <c r="R17" i="1"/>
  <c r="R20" i="1"/>
  <c r="Q20" i="1"/>
  <c r="R24" i="1"/>
  <c r="Q24" i="1"/>
  <c r="R31" i="1"/>
  <c r="Q31" i="1"/>
  <c r="Q34" i="1"/>
  <c r="R37" i="1"/>
  <c r="R40" i="1"/>
  <c r="Q40" i="1"/>
  <c r="R47" i="1"/>
  <c r="Q47" i="1"/>
  <c r="Q50" i="1"/>
  <c r="R53" i="1"/>
  <c r="R27" i="1"/>
  <c r="Q27" i="1"/>
  <c r="Q30" i="1"/>
  <c r="R33" i="1"/>
  <c r="R36" i="1"/>
  <c r="Q36" i="1"/>
  <c r="R43" i="1"/>
  <c r="Q43" i="1"/>
  <c r="Q46" i="1"/>
  <c r="R49" i="1"/>
  <c r="R52" i="1"/>
  <c r="Q52" i="1"/>
  <c r="R56" i="1"/>
  <c r="Q56" i="1"/>
</calcChain>
</file>

<file path=xl/sharedStrings.xml><?xml version="1.0" encoding="utf-8"?>
<sst xmlns="http://schemas.openxmlformats.org/spreadsheetml/2006/main" count="62" uniqueCount="54">
  <si>
    <t>Anuario Estadístico 2019</t>
  </si>
  <si>
    <t>Riesgos del Trabajo</t>
  </si>
  <si>
    <t>Total</t>
  </si>
  <si>
    <t>Ley Anterior</t>
  </si>
  <si>
    <t>Monto</t>
  </si>
  <si>
    <t>PRORRATEOS PARA MONTOS</t>
  </si>
  <si>
    <t>Total Nacional</t>
  </si>
  <si>
    <t>gasto total registro spep</t>
  </si>
  <si>
    <t>Ciudad de México</t>
  </si>
  <si>
    <t>Zona Norte</t>
  </si>
  <si>
    <t>Zona Oriente</t>
  </si>
  <si>
    <t>Zona Sur</t>
  </si>
  <si>
    <t>Zona Poniente</t>
  </si>
  <si>
    <t xml:space="preserve">Oficinas Centrales  </t>
  </si>
  <si>
    <t>Estados</t>
  </si>
  <si>
    <t>Aguascalientes</t>
  </si>
  <si>
    <t>Baja California</t>
  </si>
  <si>
    <t>Baja California Sur</t>
  </si>
  <si>
    <t>Campeche</t>
  </si>
  <si>
    <t>Coahuila</t>
  </si>
  <si>
    <t>Colima</t>
  </si>
  <si>
    <t>Chiapas</t>
  </si>
  <si>
    <t>Chihuahua</t>
  </si>
  <si>
    <t>Durango</t>
  </si>
  <si>
    <t>Guanajuato</t>
  </si>
  <si>
    <t>Guerrero</t>
  </si>
  <si>
    <t>Hidalgo</t>
  </si>
  <si>
    <t>Jalisco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</si>
  <si>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</si>
  <si>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</si>
  <si>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</si>
  <si>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</si>
  <si>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</si>
  <si>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</si>
  <si>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</si>
  <si>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</si>
  <si>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</si>
  <si>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</si>
  <si>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</si>
  <si>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</si>
  <si>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</si>
  <si>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</si>
  <si>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</si>
  <si>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</si>
  <si>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</si>
  <si>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En el Extranjero</t>
  </si>
  <si>
    <t>Edad y Tiempos de servicio</t>
  </si>
  <si>
    <t>10° Transitorio</t>
  </si>
  <si>
    <t>2.1.2 Pensionados vigentes Ley Anterior y Décimo Transitorio por  Entidad Federativa
(Montos en miles de pesos MXN)</t>
  </si>
  <si>
    <t>Casos</t>
  </si>
  <si>
    <t>Entidad 
Federativa</t>
  </si>
  <si>
    <t>Casos 1/</t>
  </si>
  <si>
    <t>Estado de México</t>
  </si>
  <si>
    <t>1/ Pensiones pagadas vigentes del 10° Transitorio a tráves de la contratación de una renta vitalicia con cargo a los recursos que transfiere el Gobierno Federal al ISSSTE.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</si>
</sst>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.00_)"/>
    <numFmt numFmtId="165" formatCode="0.0"/>
    <numFmt numFmtId="166" formatCode="&quot;$&quot;#,##0.0"/>
    <numFmt numFmtId="167" formatCode="#,##0.00000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7"/>
      <color indexed="8"/>
      <name val="Montserrat"/>
    </font>
    <font>
      <sz val="10"/>
      <name val="Arial"/>
      <family val="2"/>
    </font>
    <font>
      <sz val="12"/>
      <name val="Montserrat"/>
    </font>
    <font>
      <sz val="11"/>
      <color indexed="8"/>
      <name val="Montserrat"/>
    </font>
    <font>
      <b/>
      <sz val="14"/>
      <name val="Montserrat"/>
    </font>
    <font>
      <b/>
      <sz val="7"/>
      <name val="Montserrat"/>
    </font>
    <font>
      <b/>
      <sz val="11"/>
      <color indexed="8"/>
      <name val="Montserrat"/>
    </font>
    <font>
      <b/>
      <sz val="10"/>
      <name val="Montserrat"/>
    </font>
    <font>
      <sz val="12"/>
      <color indexed="8"/>
      <name val="Montserrat"/>
    </font>
    <font>
      <sz val="11"/>
      <name val="Montserrat"/>
    </font>
    <font>
      <b/>
      <sz val="11"/>
      <name val="Montserrat"/>
    </font>
    <font>
      <sz val="11"/>
      <color indexed="8"/>
      <name val="Calibri"/>
      <family val="2"/>
    </font>
    <font>
      <sz val="10"/>
      <name val="Courier"/>
      <family val="3"/>
    </font>
    <font>
      <sz val="10"/>
      <name val="Montserrat"/>
    </font>
    <font>
      <sz val="10"/>
      <color indexed="8"/>
      <name val="Montserrat"/>
    </font>
    <font>
      <sz val="8"/>
      <color indexed="8"/>
      <name val="Montserrat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3" fillId="0" borderId="0"/>
    <xf numFmtId="4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4" fillId="0" borderId="0"/>
  </cellStyleXfs>
  <cellXfs count="74">
    <xf numFmtId="0" fontId="0" fillId="0" borderId="0" xfId="0"/>
    <xf numFmtId="0" fontId="2" fillId="0" borderId="0" xfId="0" applyFont="1" applyFill="1" applyBorder="1"/>
    <xf numFmtId="3" fontId="2" fillId="0" borderId="0" xfId="0" applyNumberFormat="1" applyFont="1" applyFill="1" applyBorder="1"/>
    <xf numFmtId="4" fontId="2" fillId="0" borderId="0" xfId="0" applyNumberFormat="1" applyFont="1" applyFill="1" applyBorder="1"/>
    <xf numFmtId="3" fontId="5" fillId="0" borderId="0" xfId="0" applyNumberFormat="1" applyFont="1" applyFill="1" applyBorder="1"/>
    <xf numFmtId="0" fontId="2" fillId="0" borderId="0" xfId="0" applyFont="1" applyFill="1" applyBorder="1" applyAlignment="1">
      <alignment vertical="center"/>
    </xf>
    <xf numFmtId="3" fontId="2" fillId="0" borderId="0" xfId="0" applyNumberFormat="1" applyFont="1" applyFill="1" applyBorder="1" applyAlignment="1">
      <alignment vertical="center"/>
    </xf>
    <xf numFmtId="4" fontId="2" fillId="0" borderId="0" xfId="0" applyNumberFormat="1" applyFont="1" applyFill="1" applyBorder="1" applyAlignment="1">
      <alignment vertical="center"/>
    </xf>
    <xf numFmtId="0" fontId="7" fillId="0" borderId="0" xfId="0" applyFont="1" applyFill="1" applyAlignment="1"/>
    <xf numFmtId="3" fontId="8" fillId="0" borderId="0" xfId="0" applyNumberFormat="1" applyFont="1" applyFill="1" applyBorder="1" applyAlignment="1">
      <alignment horizontal="right"/>
    </xf>
    <xf numFmtId="165" fontId="9" fillId="0" borderId="0" xfId="0" applyNumberFormat="1" applyFont="1" applyFill="1" applyBorder="1" applyAlignment="1">
      <alignment horizontal="center"/>
    </xf>
    <xf numFmtId="165" fontId="7" fillId="0" borderId="0" xfId="0" applyNumberFormat="1" applyFont="1" applyFill="1" applyBorder="1" applyAlignment="1">
      <alignment horizontal="center"/>
    </xf>
    <xf numFmtId="1" fontId="7" fillId="0" borderId="0" xfId="0" applyNumberFormat="1" applyFont="1" applyFill="1" applyBorder="1" applyAlignment="1">
      <alignment horizontal="center"/>
    </xf>
    <xf numFmtId="0" fontId="2" fillId="0" borderId="0" xfId="0" applyFont="1" applyFill="1"/>
    <xf numFmtId="0" fontId="10" fillId="0" borderId="0" xfId="0" applyFont="1" applyFill="1" applyBorder="1"/>
    <xf numFmtId="3" fontId="10" fillId="0" borderId="0" xfId="0" applyNumberFormat="1" applyFont="1" applyFill="1" applyBorder="1"/>
    <xf numFmtId="4" fontId="10" fillId="0" borderId="0" xfId="0" applyNumberFormat="1" applyFont="1" applyFill="1" applyBorder="1"/>
    <xf numFmtId="3" fontId="4" fillId="0" borderId="7" xfId="0" applyNumberFormat="1" applyFont="1" applyFill="1" applyBorder="1" applyAlignment="1" applyProtection="1">
      <alignment horizontal="center" vertical="center" wrapText="1"/>
    </xf>
    <xf numFmtId="164" fontId="4" fillId="0" borderId="7" xfId="0" applyNumberFormat="1" applyFont="1" applyFill="1" applyBorder="1" applyAlignment="1" applyProtection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3" fontId="11" fillId="0" borderId="0" xfId="0" applyNumberFormat="1" applyFont="1" applyFill="1" applyBorder="1" applyAlignment="1">
      <alignment horizontal="right" vertical="center" wrapText="1"/>
    </xf>
    <xf numFmtId="166" fontId="12" fillId="0" borderId="0" xfId="0" applyNumberFormat="1" applyFont="1" applyFill="1" applyBorder="1" applyAlignment="1" applyProtection="1">
      <alignment vertical="center" wrapText="1"/>
    </xf>
    <xf numFmtId="166" fontId="11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/>
    <xf numFmtId="0" fontId="12" fillId="0" borderId="0" xfId="0" applyFont="1" applyFill="1"/>
    <xf numFmtId="0" fontId="8" fillId="0" borderId="0" xfId="0" applyFont="1" applyFill="1" applyBorder="1"/>
    <xf numFmtId="4" fontId="5" fillId="0" borderId="0" xfId="0" applyNumberFormat="1" applyFont="1" applyFill="1" applyBorder="1"/>
    <xf numFmtId="3" fontId="8" fillId="0" borderId="0" xfId="0" applyNumberFormat="1" applyFont="1" applyFill="1" applyBorder="1"/>
    <xf numFmtId="3" fontId="5" fillId="0" borderId="0" xfId="0" applyNumberFormat="1" applyFont="1" applyFill="1" applyBorder="1" applyAlignment="1">
      <alignment horizontal="right"/>
    </xf>
    <xf numFmtId="3" fontId="5" fillId="0" borderId="0" xfId="3" applyNumberFormat="1" applyFont="1" applyFill="1" applyBorder="1" applyAlignment="1">
      <alignment horizontal="right"/>
    </xf>
    <xf numFmtId="4" fontId="5" fillId="0" borderId="0" xfId="0" applyNumberFormat="1" applyFont="1" applyFill="1" applyBorder="1" applyAlignment="1">
      <alignment horizontal="center"/>
    </xf>
    <xf numFmtId="3" fontId="8" fillId="0" borderId="0" xfId="1" applyNumberFormat="1" applyFont="1" applyFill="1" applyBorder="1" applyAlignment="1">
      <alignment horizontal="right"/>
    </xf>
    <xf numFmtId="0" fontId="11" fillId="0" borderId="0" xfId="0" applyFont="1" applyFill="1"/>
    <xf numFmtId="3" fontId="11" fillId="0" borderId="0" xfId="4" applyNumberFormat="1" applyFont="1" applyFill="1"/>
    <xf numFmtId="3" fontId="11" fillId="0" borderId="0" xfId="0" applyNumberFormat="1" applyFont="1" applyFill="1" applyProtection="1"/>
    <xf numFmtId="3" fontId="5" fillId="0" borderId="0" xfId="1" applyNumberFormat="1" applyFont="1" applyFill="1" applyBorder="1" applyAlignment="1">
      <alignment horizontal="right"/>
    </xf>
    <xf numFmtId="3" fontId="11" fillId="0" borderId="0" xfId="0" applyNumberFormat="1" applyFont="1" applyFill="1" applyBorder="1" applyProtection="1"/>
    <xf numFmtId="3" fontId="11" fillId="0" borderId="0" xfId="4" applyNumberFormat="1" applyFont="1" applyFill="1" applyBorder="1" applyAlignment="1">
      <alignment horizontal="right"/>
    </xf>
    <xf numFmtId="3" fontId="11" fillId="0" borderId="0" xfId="4" applyNumberFormat="1" applyFont="1" applyFill="1" applyAlignment="1">
      <alignment horizontal="right"/>
    </xf>
    <xf numFmtId="4" fontId="5" fillId="0" borderId="0" xfId="0" applyNumberFormat="1" applyFont="1" applyFill="1" applyBorder="1" applyAlignment="1">
      <alignment horizontal="right"/>
    </xf>
    <xf numFmtId="0" fontId="12" fillId="0" borderId="8" xfId="0" applyFont="1" applyFill="1" applyBorder="1"/>
    <xf numFmtId="3" fontId="12" fillId="0" borderId="8" xfId="4" applyNumberFormat="1" applyFont="1" applyFill="1" applyBorder="1"/>
    <xf numFmtId="3" fontId="8" fillId="0" borderId="8" xfId="0" applyNumberFormat="1" applyFont="1" applyFill="1" applyBorder="1" applyAlignment="1">
      <alignment horizontal="right"/>
    </xf>
    <xf numFmtId="3" fontId="12" fillId="0" borderId="8" xfId="0" applyNumberFormat="1" applyFont="1" applyFill="1" applyBorder="1" applyProtection="1"/>
    <xf numFmtId="3" fontId="8" fillId="0" borderId="8" xfId="3" applyNumberFormat="1" applyFont="1" applyFill="1" applyBorder="1" applyAlignment="1">
      <alignment horizontal="right"/>
    </xf>
    <xf numFmtId="0" fontId="16" fillId="0" borderId="0" xfId="0" applyFont="1" applyFill="1" applyBorder="1" applyAlignment="1"/>
    <xf numFmtId="3" fontId="16" fillId="0" borderId="0" xfId="0" applyNumberFormat="1" applyFont="1" applyFill="1" applyBorder="1" applyAlignment="1"/>
    <xf numFmtId="4" fontId="16" fillId="0" borderId="0" xfId="0" applyNumberFormat="1" applyFont="1" applyFill="1" applyBorder="1" applyAlignment="1"/>
    <xf numFmtId="167" fontId="17" fillId="0" borderId="0" xfId="0" applyNumberFormat="1" applyFont="1" applyFill="1"/>
    <xf numFmtId="0" fontId="17" fillId="0" borderId="0" xfId="0" applyFont="1" applyFill="1"/>
    <xf numFmtId="43" fontId="8" fillId="0" borderId="0" xfId="1" applyFont="1" applyFill="1" applyBorder="1"/>
    <xf numFmtId="0" fontId="16" fillId="0" borderId="0" xfId="0" applyFont="1" applyFill="1" applyBorder="1" applyAlignment="1">
      <alignment vertical="center"/>
    </xf>
    <xf numFmtId="164" fontId="15" fillId="0" borderId="0" xfId="5" applyNumberFormat="1" applyFont="1" applyFill="1" applyBorder="1" applyAlignment="1">
      <alignment vertical="center"/>
    </xf>
    <xf numFmtId="164" fontId="15" fillId="0" borderId="0" xfId="5" applyNumberFormat="1" applyFont="1" applyFill="1" applyBorder="1" applyAlignment="1" applyProtection="1">
      <alignment vertical="center" wrapText="1"/>
    </xf>
    <xf numFmtId="0" fontId="4" fillId="0" borderId="0" xfId="2" applyFont="1" applyFill="1" applyAlignment="1" applyProtection="1">
      <alignment horizontal="right"/>
    </xf>
    <xf numFmtId="164" fontId="4" fillId="0" borderId="2" xfId="0" applyNumberFormat="1" applyFont="1" applyFill="1" applyBorder="1" applyAlignment="1" applyProtection="1">
      <alignment horizontal="center" vertical="center" wrapText="1"/>
    </xf>
    <xf numFmtId="3" fontId="8" fillId="0" borderId="0" xfId="0" applyNumberFormat="1" applyFont="1" applyFill="1" applyBorder="1" applyAlignment="1">
      <alignment horizontal="center"/>
    </xf>
    <xf numFmtId="0" fontId="4" fillId="0" borderId="0" xfId="2" applyFont="1" applyFill="1" applyAlignment="1" applyProtection="1">
      <alignment horizontal="right"/>
    </xf>
    <xf numFmtId="164" fontId="6" fillId="0" borderId="0" xfId="0" applyNumberFormat="1" applyFont="1" applyFill="1" applyAlignment="1" applyProtection="1">
      <alignment horizontal="center" vertical="center" wrapText="1"/>
    </xf>
    <xf numFmtId="164" fontId="4" fillId="0" borderId="1" xfId="0" applyNumberFormat="1" applyFont="1" applyFill="1" applyBorder="1" applyAlignment="1" applyProtection="1">
      <alignment horizontal="center" vertical="center" wrapText="1"/>
    </xf>
    <xf numFmtId="164" fontId="4" fillId="0" borderId="5" xfId="0" applyNumberFormat="1" applyFont="1" applyFill="1" applyBorder="1" applyAlignment="1" applyProtection="1">
      <alignment horizontal="center" vertical="center" wrapText="1"/>
    </xf>
    <xf numFmtId="164" fontId="4" fillId="0" borderId="6" xfId="0" applyNumberFormat="1" applyFont="1" applyFill="1" applyBorder="1" applyAlignment="1" applyProtection="1">
      <alignment horizontal="center" vertical="center" wrapText="1"/>
    </xf>
    <xf numFmtId="164" fontId="4" fillId="0" borderId="2" xfId="0" applyNumberFormat="1" applyFont="1" applyFill="1" applyBorder="1" applyAlignment="1" applyProtection="1">
      <alignment horizontal="center" vertical="center"/>
    </xf>
    <xf numFmtId="164" fontId="4" fillId="0" borderId="3" xfId="0" applyNumberFormat="1" applyFont="1" applyFill="1" applyBorder="1" applyAlignment="1" applyProtection="1">
      <alignment horizontal="center" vertical="center"/>
    </xf>
    <xf numFmtId="164" fontId="4" fillId="0" borderId="2" xfId="0" applyNumberFormat="1" applyFont="1" applyFill="1" applyBorder="1" applyAlignment="1" applyProtection="1">
      <alignment horizontal="center" vertical="center" wrapText="1"/>
    </xf>
    <xf numFmtId="164" fontId="4" fillId="0" borderId="3" xfId="0" applyNumberFormat="1" applyFont="1" applyFill="1" applyBorder="1" applyAlignment="1" applyProtection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164" fontId="4" fillId="0" borderId="4" xfId="0" applyNumberFormat="1" applyFont="1" applyFill="1" applyBorder="1" applyAlignment="1" applyProtection="1">
      <alignment horizontal="center" vertical="center" wrapText="1"/>
    </xf>
    <xf numFmtId="164" fontId="15" fillId="0" borderId="0" xfId="0" applyNumberFormat="1" applyFont="1" applyFill="1" applyAlignment="1" applyProtection="1">
      <alignment horizontal="left" wrapText="1"/>
    </xf>
    <xf numFmtId="164" fontId="15" fillId="0" borderId="0" xfId="0" applyNumberFormat="1" applyFont="1" applyFill="1" applyAlignment="1" applyProtection="1">
      <alignment horizontal="left" vertical="center" wrapText="1"/>
    </xf>
    <xf numFmtId="3" fontId="4" fillId="0" borderId="1" xfId="0" applyNumberFormat="1" applyFont="1" applyFill="1" applyBorder="1" applyAlignment="1" applyProtection="1">
      <alignment horizontal="center" vertical="center" wrapText="1"/>
    </xf>
    <xf numFmtId="3" fontId="4" fillId="0" borderId="6" xfId="0" applyNumberFormat="1" applyFont="1" applyFill="1" applyBorder="1" applyAlignment="1" applyProtection="1">
      <alignment horizontal="center" vertical="center" wrapText="1"/>
    </xf>
    <xf numFmtId="164" fontId="15" fillId="0" borderId="9" xfId="5" applyNumberFormat="1" applyFont="1" applyFill="1" applyBorder="1" applyAlignment="1" applyProtection="1">
      <alignment horizontal="left" wrapText="1"/>
    </xf>
  </cellXfs>
  <cellStyles count="6">
    <cellStyle name="Millares" xfId="1" builtinId="3"/>
    <cellStyle name="Millares 2" xfId="4"/>
    <cellStyle name="Moneda 2" xfId="3"/>
    <cellStyle name="Normal" xfId="0" builtinId="0"/>
    <cellStyle name="Normal 2" xfId="5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42810</xdr:colOff>
      <xdr:row>0</xdr:row>
      <xdr:rowOff>27213</xdr:rowOff>
    </xdr:from>
    <xdr:to>
      <xdr:col>2</xdr:col>
      <xdr:colOff>43558</xdr:colOff>
      <xdr:row>3</xdr:row>
      <xdr:rowOff>196546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2AC79664-51B0-4A9B-A396-50963EA788D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4810" y="27213"/>
          <a:ext cx="2730340" cy="88370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8</xdr:col>
      <xdr:colOff>161926</xdr:colOff>
      <xdr:row>0</xdr:row>
      <xdr:rowOff>17689</xdr:rowOff>
    </xdr:from>
    <xdr:to>
      <xdr:col>9</xdr:col>
      <xdr:colOff>1207231</xdr:colOff>
      <xdr:row>4</xdr:row>
      <xdr:rowOff>9525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A3BDE0BA-F482-4BB2-ABB6-74A99703DE5A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382251" y="17689"/>
          <a:ext cx="2293080" cy="94433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19_ISSSTE/2019_ISSSTE/ISSSTE_contigo/04.%20Anuario/2019/Hojas%20de%20Trabajo/HT_Anuario%20Estad&#237;stico%20Pensiones_2019%20NvoForm_2003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Índice"/>
      <sheetName val="Pensiones"/>
      <sheetName val="2.1.1_Generales"/>
      <sheetName val="2.1.2_ Generales"/>
      <sheetName val="2.1.2 Bis_Generales 2019"/>
      <sheetName val="2.1.2.1"/>
      <sheetName val="2.1.2.1_Bis 2019"/>
      <sheetName val="2.1.3_2019"/>
      <sheetName val="2.1.3_Bis 2019"/>
      <sheetName val="2.1.5_2019"/>
      <sheetName val="2.1.6_2019"/>
      <sheetName val="2.1.7_2019"/>
      <sheetName val="2.1.7.1_2019"/>
      <sheetName val="2.1.8_2019"/>
      <sheetName val="2.1.8.1_2019"/>
      <sheetName val="2.1.10_Generales 2019"/>
      <sheetName val="2.1.11_Generales 2019"/>
      <sheetName val="2.1.12_2019"/>
      <sheetName val="2.1.13_2019"/>
      <sheetName val="2.2.15_2018"/>
      <sheetName val="2.2.16_2018"/>
      <sheetName val="2.2.16.1_201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62"/>
  <sheetViews>
    <sheetView showGridLines="0" tabSelected="1" zoomScaleNormal="100" zoomScaleSheetLayoutView="70" workbookViewId="0"/>
  </sheetViews>
  <sheetFormatPr baseColWidth="10" defaultColWidth="11.42578125" defaultRowHeight="9" x14ac:dyDescent="0.15"/>
  <cols>
    <col min="1" max="1" width="22.28515625" style="1" customWidth="1"/>
    <col min="2" max="10" width="18.7109375" style="1" customWidth="1"/>
    <col min="11" max="11" width="3.7109375" style="1" customWidth="1"/>
    <col min="12" max="12" width="15.28515625" style="2" hidden="1" customWidth="1"/>
    <col min="13" max="13" width="15.7109375" style="1" hidden="1" customWidth="1"/>
    <col min="14" max="14" width="18.5703125" style="3" hidden="1" customWidth="1"/>
    <col min="15" max="18" width="0" style="1" hidden="1" customWidth="1"/>
    <col min="19" max="19" width="19.140625" style="1" bestFit="1" customWidth="1"/>
    <col min="20" max="16384" width="11.42578125" style="1"/>
  </cols>
  <sheetData>
    <row r="1" spans="1:18" ht="18.75" customHeight="1" x14ac:dyDescent="0.15"/>
    <row r="2" spans="1:18" ht="18.75" customHeight="1" x14ac:dyDescent="0.15"/>
    <row r="3" spans="1:18" ht="18.75" customHeight="1" x14ac:dyDescent="0.15"/>
    <row r="4" spans="1:18" ht="18.75" customHeight="1" x14ac:dyDescent="0.15"/>
    <row r="5" spans="1:18" ht="18.75" customHeight="1" x14ac:dyDescent="0.15"/>
    <row r="6" spans="1:18" ht="18.75" customHeight="1" x14ac:dyDescent="0.35">
      <c r="A6" s="57" t="s">
        <v>0</v>
      </c>
      <c r="B6" s="57"/>
      <c r="C6" s="57"/>
      <c r="D6" s="57"/>
      <c r="E6" s="57"/>
      <c r="F6" s="57"/>
      <c r="G6" s="57"/>
      <c r="H6" s="57"/>
      <c r="I6" s="57"/>
      <c r="J6" s="57"/>
      <c r="K6" s="54"/>
    </row>
    <row r="7" spans="1:18" ht="18.75" customHeight="1" x14ac:dyDescent="0.15"/>
    <row r="8" spans="1:18" s="5" customFormat="1" ht="42" customHeight="1" x14ac:dyDescent="0.25">
      <c r="A8" s="58" t="s">
        <v>48</v>
      </c>
      <c r="B8" s="58"/>
      <c r="C8" s="58"/>
      <c r="D8" s="58"/>
      <c r="E8" s="58"/>
      <c r="F8" s="58"/>
      <c r="G8" s="58"/>
      <c r="H8" s="58"/>
      <c r="I8" s="58"/>
      <c r="J8" s="58"/>
      <c r="L8" s="6"/>
      <c r="N8" s="7"/>
    </row>
    <row r="9" spans="1:18" ht="19.5" customHeight="1" x14ac:dyDescent="0.35">
      <c r="A9" s="8"/>
      <c r="B9" s="9"/>
      <c r="C9" s="10"/>
      <c r="D9" s="11"/>
      <c r="E9" s="11"/>
      <c r="F9" s="12"/>
      <c r="G9" s="11"/>
      <c r="H9" s="12"/>
      <c r="J9" s="13"/>
    </row>
    <row r="10" spans="1:18" s="14" customFormat="1" ht="20.25" customHeight="1" x14ac:dyDescent="0.35">
      <c r="A10" s="59" t="s">
        <v>50</v>
      </c>
      <c r="B10" s="62" t="s">
        <v>46</v>
      </c>
      <c r="C10" s="63"/>
      <c r="D10" s="63"/>
      <c r="E10" s="63"/>
      <c r="F10" s="64" t="s">
        <v>1</v>
      </c>
      <c r="G10" s="65"/>
      <c r="H10" s="65"/>
      <c r="I10" s="66" t="s">
        <v>2</v>
      </c>
      <c r="J10" s="67"/>
      <c r="L10" s="15"/>
      <c r="N10" s="16"/>
    </row>
    <row r="11" spans="1:18" s="14" customFormat="1" ht="21.75" customHeight="1" x14ac:dyDescent="0.35">
      <c r="A11" s="60"/>
      <c r="B11" s="64" t="s">
        <v>3</v>
      </c>
      <c r="C11" s="68"/>
      <c r="D11" s="64" t="s">
        <v>47</v>
      </c>
      <c r="E11" s="68"/>
      <c r="F11" s="64" t="s">
        <v>3</v>
      </c>
      <c r="G11" s="68"/>
      <c r="H11" s="55" t="s">
        <v>47</v>
      </c>
      <c r="I11" s="71" t="s">
        <v>49</v>
      </c>
      <c r="J11" s="59" t="s">
        <v>4</v>
      </c>
      <c r="L11" s="15"/>
      <c r="N11" s="16"/>
    </row>
    <row r="12" spans="1:18" s="14" customFormat="1" ht="20.25" customHeight="1" x14ac:dyDescent="0.35">
      <c r="A12" s="61"/>
      <c r="B12" s="17" t="s">
        <v>49</v>
      </c>
      <c r="C12" s="18" t="s">
        <v>4</v>
      </c>
      <c r="D12" s="17" t="s">
        <v>49</v>
      </c>
      <c r="E12" s="18" t="s">
        <v>4</v>
      </c>
      <c r="F12" s="17" t="s">
        <v>49</v>
      </c>
      <c r="G12" s="18" t="s">
        <v>4</v>
      </c>
      <c r="H12" s="17" t="s">
        <v>51</v>
      </c>
      <c r="I12" s="72"/>
      <c r="J12" s="61"/>
      <c r="L12" s="15"/>
      <c r="N12" s="16"/>
    </row>
    <row r="13" spans="1:18" s="23" customFormat="1" ht="18.75" customHeight="1" x14ac:dyDescent="0.35">
      <c r="A13" s="19"/>
      <c r="B13" s="20"/>
      <c r="C13" s="21"/>
      <c r="D13" s="21"/>
      <c r="E13" s="21"/>
      <c r="F13" s="20"/>
      <c r="G13" s="21"/>
      <c r="H13" s="20"/>
      <c r="I13" s="20"/>
      <c r="J13" s="22"/>
      <c r="L13" s="56" t="s">
        <v>5</v>
      </c>
      <c r="M13" s="56"/>
      <c r="N13" s="56"/>
      <c r="O13" s="56"/>
      <c r="P13" s="56"/>
      <c r="Q13" s="56"/>
      <c r="R13" s="56"/>
    </row>
    <row r="14" spans="1:18" s="25" customFormat="1" ht="18.75" customHeight="1" x14ac:dyDescent="0.35">
      <c r="A14" s="24" t="s">
        <v>6</v>
      </c>
      <c r="B14" s="9">
        <v>483094</v>
      </c>
      <c r="C14" s="9">
        <v>77430632.951550007</v>
      </c>
      <c r="D14" s="9">
        <v>662677</v>
      </c>
      <c r="E14" s="9">
        <v>139707091.44665</v>
      </c>
      <c r="F14" s="9">
        <v>16994</v>
      </c>
      <c r="G14" s="9">
        <v>1101913.1000000001</v>
      </c>
      <c r="H14" s="9">
        <v>4225</v>
      </c>
      <c r="I14" s="9">
        <v>1166990</v>
      </c>
      <c r="J14" s="9">
        <v>218239637.4982</v>
      </c>
      <c r="L14" s="4">
        <f>+C14+E14</f>
        <v>217137724.39820001</v>
      </c>
      <c r="M14" s="26">
        <v>223354812.39999998</v>
      </c>
      <c r="N14" s="26">
        <f>+M14-L14</f>
        <v>6217088.0017999709</v>
      </c>
      <c r="O14" s="27"/>
    </row>
    <row r="15" spans="1:18" s="23" customFormat="1" ht="18.75" customHeight="1" x14ac:dyDescent="0.35">
      <c r="A15" s="24"/>
      <c r="B15" s="28"/>
      <c r="C15" s="28"/>
      <c r="D15" s="29"/>
      <c r="E15" s="29"/>
      <c r="F15" s="28"/>
      <c r="G15" s="28"/>
      <c r="H15" s="9"/>
      <c r="I15" s="9"/>
      <c r="J15" s="28"/>
      <c r="L15" s="4"/>
      <c r="M15" s="30" t="s">
        <v>7</v>
      </c>
      <c r="N15" s="26"/>
    </row>
    <row r="16" spans="1:18" s="25" customFormat="1" ht="18.75" customHeight="1" x14ac:dyDescent="0.35">
      <c r="A16" s="24" t="s">
        <v>8</v>
      </c>
      <c r="B16" s="9">
        <v>151093</v>
      </c>
      <c r="C16" s="9">
        <v>22301013.556510001</v>
      </c>
      <c r="D16" s="9">
        <v>146981</v>
      </c>
      <c r="E16" s="9">
        <v>27632023.062980004</v>
      </c>
      <c r="F16" s="9">
        <v>5619</v>
      </c>
      <c r="G16" s="31">
        <v>339839.69999999995</v>
      </c>
      <c r="H16" s="9">
        <v>847</v>
      </c>
      <c r="I16" s="9">
        <v>304540</v>
      </c>
      <c r="J16" s="9">
        <v>50272876.319490008</v>
      </c>
      <c r="L16" s="4">
        <f>+C16+E16</f>
        <v>49933036.619490005</v>
      </c>
      <c r="M16" s="26">
        <v>52167716</v>
      </c>
      <c r="N16" s="26">
        <f t="shared" ref="N16:N56" si="0">+M16-L16</f>
        <v>2234679.3805099949</v>
      </c>
    </row>
    <row r="17" spans="1:19" s="23" customFormat="1" ht="18.75" customHeight="1" x14ac:dyDescent="0.35">
      <c r="A17" s="32" t="s">
        <v>9</v>
      </c>
      <c r="B17" s="33">
        <v>33652</v>
      </c>
      <c r="C17" s="33">
        <v>4866844.0083100004</v>
      </c>
      <c r="D17" s="33">
        <v>34940</v>
      </c>
      <c r="E17" s="33">
        <v>6525870.1145100007</v>
      </c>
      <c r="F17" s="34">
        <v>1198</v>
      </c>
      <c r="G17" s="35">
        <v>78750.3</v>
      </c>
      <c r="H17" s="36">
        <v>214</v>
      </c>
      <c r="I17" s="28">
        <v>70004</v>
      </c>
      <c r="J17" s="28">
        <v>11471464.422820002</v>
      </c>
      <c r="L17" s="4">
        <v>12052702483.02</v>
      </c>
      <c r="M17" s="26">
        <v>12055084.300000001</v>
      </c>
      <c r="N17" s="26">
        <f t="shared" si="0"/>
        <v>-12040647398.720001</v>
      </c>
      <c r="O17" s="4">
        <f>+B17+D17</f>
        <v>68592</v>
      </c>
      <c r="P17" s="23">
        <f>+M17/O17</f>
        <v>175.75058753207372</v>
      </c>
      <c r="Q17" s="23">
        <f>+P17*B17</f>
        <v>5914358.7716293447</v>
      </c>
      <c r="R17" s="23">
        <f>+P17*D17</f>
        <v>6140725.5283706561</v>
      </c>
    </row>
    <row r="18" spans="1:19" s="23" customFormat="1" ht="18.75" customHeight="1" x14ac:dyDescent="0.35">
      <c r="A18" s="32" t="s">
        <v>10</v>
      </c>
      <c r="B18" s="33">
        <v>46705</v>
      </c>
      <c r="C18" s="33">
        <v>6206559.6512199994</v>
      </c>
      <c r="D18" s="33">
        <v>42184</v>
      </c>
      <c r="E18" s="33">
        <v>8818476.1949000005</v>
      </c>
      <c r="F18" s="34">
        <v>1896</v>
      </c>
      <c r="G18" s="35">
        <v>113661.5</v>
      </c>
      <c r="H18" s="36">
        <v>214</v>
      </c>
      <c r="I18" s="28">
        <v>90999</v>
      </c>
      <c r="J18" s="28">
        <v>15138697.34612</v>
      </c>
      <c r="L18" s="4">
        <v>15499908588.140001</v>
      </c>
      <c r="M18" s="26">
        <v>15502015</v>
      </c>
      <c r="N18" s="26">
        <f t="shared" si="0"/>
        <v>-15484406573.140001</v>
      </c>
      <c r="O18" s="4">
        <f>+B18+D18</f>
        <v>88889</v>
      </c>
      <c r="P18" s="23">
        <f t="shared" ref="P18:P20" si="1">+M18/O18</f>
        <v>174.39745075318655</v>
      </c>
      <c r="Q18" s="23">
        <f>+P18*B18</f>
        <v>8145232.9374275776</v>
      </c>
      <c r="R18" s="23">
        <f>+P18*D18</f>
        <v>7356782.0625724215</v>
      </c>
    </row>
    <row r="19" spans="1:19" s="23" customFormat="1" ht="18.75" customHeight="1" x14ac:dyDescent="0.35">
      <c r="A19" s="32" t="s">
        <v>11</v>
      </c>
      <c r="B19" s="33">
        <v>45197</v>
      </c>
      <c r="C19" s="33">
        <v>7417540.6871600021</v>
      </c>
      <c r="D19" s="33">
        <v>48493</v>
      </c>
      <c r="E19" s="33">
        <v>8208543.3606500002</v>
      </c>
      <c r="F19" s="34">
        <v>1629</v>
      </c>
      <c r="G19" s="35">
        <v>97089.400000000009</v>
      </c>
      <c r="H19" s="36">
        <v>206</v>
      </c>
      <c r="I19" s="28">
        <v>95525</v>
      </c>
      <c r="J19" s="28">
        <v>15723173.447810004</v>
      </c>
      <c r="L19" s="4">
        <v>16001599957.860003</v>
      </c>
      <c r="M19" s="26">
        <v>16001600</v>
      </c>
      <c r="N19" s="26">
        <f t="shared" si="0"/>
        <v>-15985598357.860003</v>
      </c>
      <c r="O19" s="4">
        <f>+B19+D19</f>
        <v>93690</v>
      </c>
      <c r="P19" s="23">
        <f t="shared" si="1"/>
        <v>170.7930408794962</v>
      </c>
      <c r="Q19" s="23">
        <f>+P19*B19</f>
        <v>7719333.0686305901</v>
      </c>
      <c r="R19" s="23">
        <f>+P19*D19</f>
        <v>8282266.931369409</v>
      </c>
    </row>
    <row r="20" spans="1:19" s="23" customFormat="1" ht="18.75" customHeight="1" x14ac:dyDescent="0.35">
      <c r="A20" s="32" t="s">
        <v>12</v>
      </c>
      <c r="B20" s="33">
        <v>25539</v>
      </c>
      <c r="C20" s="33">
        <v>3810069.2098200005</v>
      </c>
      <c r="D20" s="33">
        <v>21364</v>
      </c>
      <c r="E20" s="33">
        <v>4079133.3929200005</v>
      </c>
      <c r="F20" s="34">
        <v>896</v>
      </c>
      <c r="G20" s="35">
        <v>44243.4</v>
      </c>
      <c r="H20" s="36">
        <v>213</v>
      </c>
      <c r="I20" s="28">
        <v>48012</v>
      </c>
      <c r="J20" s="28">
        <v>7933446.0027400013</v>
      </c>
      <c r="L20" s="4">
        <v>8162275323.3199997</v>
      </c>
      <c r="M20" s="26">
        <v>8162517.5999999996</v>
      </c>
      <c r="N20" s="26">
        <f t="shared" si="0"/>
        <v>-8154112805.7199993</v>
      </c>
      <c r="O20" s="4">
        <f>+B20+D20</f>
        <v>46903</v>
      </c>
      <c r="P20" s="23">
        <f t="shared" si="1"/>
        <v>174.02975502633092</v>
      </c>
      <c r="Q20" s="23">
        <f>+P20*B20</f>
        <v>4444545.9136174656</v>
      </c>
      <c r="R20" s="23">
        <f>+P20*D20</f>
        <v>3717971.6863825335</v>
      </c>
    </row>
    <row r="21" spans="1:19" s="23" customFormat="1" ht="18.75" customHeight="1" x14ac:dyDescent="0.35">
      <c r="A21" s="32" t="s">
        <v>13</v>
      </c>
      <c r="B21" s="33">
        <v>0</v>
      </c>
      <c r="C21" s="33">
        <v>0</v>
      </c>
      <c r="D21" s="29">
        <v>0</v>
      </c>
      <c r="E21" s="29">
        <v>0</v>
      </c>
      <c r="F21" s="37">
        <v>0</v>
      </c>
      <c r="G21" s="35">
        <v>6095.1</v>
      </c>
      <c r="H21" s="29">
        <v>0</v>
      </c>
      <c r="I21" s="28">
        <v>0</v>
      </c>
      <c r="J21" s="28">
        <v>6095.1</v>
      </c>
      <c r="L21" s="4">
        <v>874979513.52999997</v>
      </c>
      <c r="M21" s="26">
        <v>446499.10000000003</v>
      </c>
      <c r="N21" s="26">
        <f t="shared" si="0"/>
        <v>-874533014.42999995</v>
      </c>
      <c r="O21" s="4"/>
    </row>
    <row r="22" spans="1:19" s="23" customFormat="1" ht="18.75" customHeight="1" x14ac:dyDescent="0.35">
      <c r="A22" s="32"/>
      <c r="B22" s="38"/>
      <c r="C22" s="38"/>
      <c r="D22" s="29"/>
      <c r="E22" s="29"/>
      <c r="F22" s="29"/>
      <c r="G22" s="29"/>
      <c r="H22" s="29"/>
      <c r="I22" s="28"/>
      <c r="J22" s="38"/>
      <c r="L22" s="4"/>
      <c r="M22" s="26"/>
      <c r="N22" s="26"/>
      <c r="O22" s="4"/>
    </row>
    <row r="23" spans="1:19" s="25" customFormat="1" ht="18.75" customHeight="1" x14ac:dyDescent="0.35">
      <c r="A23" s="24" t="s">
        <v>14</v>
      </c>
      <c r="B23" s="9">
        <v>331346</v>
      </c>
      <c r="C23" s="9">
        <v>55051312.056390002</v>
      </c>
      <c r="D23" s="9">
        <v>515573</v>
      </c>
      <c r="E23" s="9">
        <v>111928410.76221001</v>
      </c>
      <c r="F23" s="9">
        <v>11351</v>
      </c>
      <c r="G23" s="9">
        <v>759509.70000000007</v>
      </c>
      <c r="H23" s="9">
        <v>3378</v>
      </c>
      <c r="I23" s="9">
        <v>861648</v>
      </c>
      <c r="J23" s="9">
        <v>167739232.51859999</v>
      </c>
      <c r="L23" s="4">
        <f>+C23+E23</f>
        <v>166979722.8186</v>
      </c>
      <c r="M23" s="26">
        <v>170758615.99999997</v>
      </c>
      <c r="N23" s="26">
        <f t="shared" si="0"/>
        <v>3778893.1813999712</v>
      </c>
      <c r="O23" s="4"/>
      <c r="P23" s="23"/>
      <c r="Q23" s="23"/>
      <c r="R23" s="23"/>
      <c r="S23" s="50"/>
    </row>
    <row r="24" spans="1:19" s="23" customFormat="1" ht="18.75" customHeight="1" x14ac:dyDescent="0.35">
      <c r="A24" s="32" t="s">
        <v>15</v>
      </c>
      <c r="B24" s="33">
        <v>6407</v>
      </c>
      <c r="C24" s="33">
        <v>1156211.0106299999</v>
      </c>
      <c r="D24" s="33">
        <v>9433</v>
      </c>
      <c r="E24" s="33">
        <v>2083483.0187899999</v>
      </c>
      <c r="F24" s="34">
        <v>215</v>
      </c>
      <c r="G24" s="29">
        <v>12423.6</v>
      </c>
      <c r="H24" s="36">
        <v>47</v>
      </c>
      <c r="I24" s="28">
        <v>16102</v>
      </c>
      <c r="J24" s="28">
        <v>3252117.6294199997</v>
      </c>
      <c r="L24" s="4">
        <v>3305557384.9900002</v>
      </c>
      <c r="M24" s="26">
        <v>3306081.5</v>
      </c>
      <c r="N24" s="26">
        <f t="shared" si="0"/>
        <v>-3302251303.4900002</v>
      </c>
      <c r="O24" s="4">
        <f t="shared" ref="O24:O54" si="2">+B24+D24</f>
        <v>15840</v>
      </c>
      <c r="P24" s="23">
        <f t="shared" ref="P24:P56" si="3">+M24/O24</f>
        <v>208.71726641414142</v>
      </c>
      <c r="Q24" s="23">
        <f t="shared" ref="Q24:Q54" si="4">+P24*B24</f>
        <v>1337251.5259154041</v>
      </c>
      <c r="R24" s="23">
        <f t="shared" ref="R24:R54" si="5">+P24*D24</f>
        <v>1968829.9740845959</v>
      </c>
    </row>
    <row r="25" spans="1:19" s="23" customFormat="1" ht="18.75" customHeight="1" x14ac:dyDescent="0.35">
      <c r="A25" s="32" t="s">
        <v>16</v>
      </c>
      <c r="B25" s="33">
        <v>10835</v>
      </c>
      <c r="C25" s="33">
        <v>1971401.3153300004</v>
      </c>
      <c r="D25" s="33">
        <v>11253</v>
      </c>
      <c r="E25" s="33">
        <v>2548738.7224499998</v>
      </c>
      <c r="F25" s="34">
        <v>197</v>
      </c>
      <c r="G25" s="29">
        <v>15446.699999999997</v>
      </c>
      <c r="H25" s="36">
        <v>58</v>
      </c>
      <c r="I25" s="28">
        <v>22343</v>
      </c>
      <c r="J25" s="28">
        <v>4535586.7377800001</v>
      </c>
      <c r="L25" s="4">
        <v>4639388066.3699989</v>
      </c>
      <c r="M25" s="26">
        <v>4639376</v>
      </c>
      <c r="N25" s="26">
        <f t="shared" si="0"/>
        <v>-4634748690.3699989</v>
      </c>
      <c r="O25" s="4">
        <f t="shared" si="2"/>
        <v>22088</v>
      </c>
      <c r="P25" s="23">
        <f t="shared" si="3"/>
        <v>210.04056501267658</v>
      </c>
      <c r="Q25" s="23">
        <f t="shared" si="4"/>
        <v>2275789.5219123508</v>
      </c>
      <c r="R25" s="23">
        <f t="shared" si="5"/>
        <v>2363586.4780876497</v>
      </c>
    </row>
    <row r="26" spans="1:19" s="23" customFormat="1" ht="18.75" customHeight="1" x14ac:dyDescent="0.35">
      <c r="A26" s="32" t="s">
        <v>17</v>
      </c>
      <c r="B26" s="33">
        <v>5484</v>
      </c>
      <c r="C26" s="33">
        <v>1027384.24933</v>
      </c>
      <c r="D26" s="33">
        <v>7298</v>
      </c>
      <c r="E26" s="33">
        <v>1790548.75297</v>
      </c>
      <c r="F26" s="34">
        <v>218</v>
      </c>
      <c r="G26" s="29">
        <v>13727.9</v>
      </c>
      <c r="H26" s="36">
        <v>56</v>
      </c>
      <c r="I26" s="28">
        <v>13056</v>
      </c>
      <c r="J26" s="28">
        <v>2831660.9022999997</v>
      </c>
      <c r="L26" s="4">
        <v>2890537084.1500001</v>
      </c>
      <c r="M26" s="26">
        <v>2890537.1</v>
      </c>
      <c r="N26" s="26">
        <f t="shared" si="0"/>
        <v>-2887646547.0500002</v>
      </c>
      <c r="O26" s="4">
        <f t="shared" si="2"/>
        <v>12782</v>
      </c>
      <c r="P26" s="23">
        <f t="shared" si="3"/>
        <v>226.14122203098108</v>
      </c>
      <c r="Q26" s="23">
        <f t="shared" si="4"/>
        <v>1240158.4616179003</v>
      </c>
      <c r="R26" s="23">
        <f t="shared" si="5"/>
        <v>1650378.6383821</v>
      </c>
    </row>
    <row r="27" spans="1:19" s="23" customFormat="1" ht="18.75" customHeight="1" x14ac:dyDescent="0.35">
      <c r="A27" s="32" t="s">
        <v>18</v>
      </c>
      <c r="B27" s="33">
        <v>3816</v>
      </c>
      <c r="C27" s="33">
        <v>640399.19464999996</v>
      </c>
      <c r="D27" s="33">
        <v>7222</v>
      </c>
      <c r="E27" s="33">
        <v>1604424.4206499998</v>
      </c>
      <c r="F27" s="34">
        <v>125</v>
      </c>
      <c r="G27" s="29">
        <v>10146.1</v>
      </c>
      <c r="H27" s="36">
        <v>35</v>
      </c>
      <c r="I27" s="28">
        <v>11198</v>
      </c>
      <c r="J27" s="28">
        <v>2254969.7152999998</v>
      </c>
      <c r="L27" s="4">
        <v>2275757780.4300003</v>
      </c>
      <c r="M27" s="26">
        <v>2275757.7999999998</v>
      </c>
      <c r="N27" s="26">
        <f t="shared" si="0"/>
        <v>-2273482022.6300001</v>
      </c>
      <c r="O27" s="4">
        <f t="shared" si="2"/>
        <v>11038</v>
      </c>
      <c r="P27" s="23">
        <f t="shared" si="3"/>
        <v>206.17483239717339</v>
      </c>
      <c r="Q27" s="23">
        <f t="shared" si="4"/>
        <v>786763.16042761365</v>
      </c>
      <c r="R27" s="23">
        <f t="shared" si="5"/>
        <v>1488994.6395723862</v>
      </c>
    </row>
    <row r="28" spans="1:19" s="23" customFormat="1" ht="18.75" customHeight="1" x14ac:dyDescent="0.35">
      <c r="A28" s="32" t="s">
        <v>19</v>
      </c>
      <c r="B28" s="33">
        <v>12307</v>
      </c>
      <c r="C28" s="33">
        <v>2266178.9709399999</v>
      </c>
      <c r="D28" s="33">
        <v>16732</v>
      </c>
      <c r="E28" s="33">
        <v>3827369.2130800001</v>
      </c>
      <c r="F28" s="34">
        <v>739</v>
      </c>
      <c r="G28" s="29">
        <v>43600.100000000006</v>
      </c>
      <c r="H28" s="36">
        <v>236</v>
      </c>
      <c r="I28" s="28">
        <v>30014</v>
      </c>
      <c r="J28" s="28">
        <v>6137148.2840199992</v>
      </c>
      <c r="L28" s="4">
        <v>6281220591.2599993</v>
      </c>
      <c r="M28" s="26">
        <v>6281120</v>
      </c>
      <c r="N28" s="26">
        <f t="shared" si="0"/>
        <v>-6274939471.2599993</v>
      </c>
      <c r="O28" s="4">
        <f t="shared" si="2"/>
        <v>29039</v>
      </c>
      <c r="P28" s="23">
        <f t="shared" si="3"/>
        <v>216.29945934777368</v>
      </c>
      <c r="Q28" s="23">
        <f t="shared" si="4"/>
        <v>2661997.4461930506</v>
      </c>
      <c r="R28" s="23">
        <f t="shared" si="5"/>
        <v>3619122.5538069489</v>
      </c>
    </row>
    <row r="29" spans="1:19" s="23" customFormat="1" ht="18.75" customHeight="1" x14ac:dyDescent="0.35">
      <c r="A29" s="32" t="s">
        <v>20</v>
      </c>
      <c r="B29" s="33">
        <v>4020</v>
      </c>
      <c r="C29" s="33">
        <v>755705.18963000004</v>
      </c>
      <c r="D29" s="33">
        <v>5379</v>
      </c>
      <c r="E29" s="33">
        <v>1222070.61362</v>
      </c>
      <c r="F29" s="34">
        <v>87</v>
      </c>
      <c r="G29" s="29">
        <v>5967.9</v>
      </c>
      <c r="H29" s="36">
        <v>33</v>
      </c>
      <c r="I29" s="28">
        <v>9519</v>
      </c>
      <c r="J29" s="28">
        <v>1983743.7032499998</v>
      </c>
      <c r="L29" s="4">
        <v>2006662850.9499998</v>
      </c>
      <c r="M29" s="26">
        <v>2006722.9</v>
      </c>
      <c r="N29" s="26">
        <f t="shared" si="0"/>
        <v>-2004656128.0499997</v>
      </c>
      <c r="O29" s="4">
        <f t="shared" si="2"/>
        <v>9399</v>
      </c>
      <c r="P29" s="23">
        <f t="shared" si="3"/>
        <v>213.50387275242045</v>
      </c>
      <c r="Q29" s="23">
        <f t="shared" si="4"/>
        <v>858285.56846473017</v>
      </c>
      <c r="R29" s="23">
        <f t="shared" si="5"/>
        <v>1148437.3315352695</v>
      </c>
    </row>
    <row r="30" spans="1:19" s="23" customFormat="1" ht="18.75" customHeight="1" x14ac:dyDescent="0.35">
      <c r="A30" s="32" t="s">
        <v>21</v>
      </c>
      <c r="B30" s="33">
        <v>12059</v>
      </c>
      <c r="C30" s="33">
        <v>2066548.3302200001</v>
      </c>
      <c r="D30" s="33">
        <v>23189</v>
      </c>
      <c r="E30" s="33">
        <v>4871793.5271099992</v>
      </c>
      <c r="F30" s="34">
        <v>225</v>
      </c>
      <c r="G30" s="29">
        <v>19663.8</v>
      </c>
      <c r="H30" s="36">
        <v>31</v>
      </c>
      <c r="I30" s="28">
        <v>35504</v>
      </c>
      <c r="J30" s="28">
        <v>6958005.6573299989</v>
      </c>
      <c r="L30" s="4">
        <v>7146185593.750001</v>
      </c>
      <c r="M30" s="26">
        <v>7147558.5999999996</v>
      </c>
      <c r="N30" s="26">
        <f t="shared" si="0"/>
        <v>-7139038035.1500006</v>
      </c>
      <c r="O30" s="4">
        <f t="shared" si="2"/>
        <v>35248</v>
      </c>
      <c r="P30" s="23">
        <f t="shared" si="3"/>
        <v>202.77912505674081</v>
      </c>
      <c r="Q30" s="23">
        <f t="shared" si="4"/>
        <v>2445313.4690592373</v>
      </c>
      <c r="R30" s="23">
        <f t="shared" si="5"/>
        <v>4702245.1309407623</v>
      </c>
    </row>
    <row r="31" spans="1:19" s="23" customFormat="1" ht="18.75" customHeight="1" x14ac:dyDescent="0.35">
      <c r="A31" s="32" t="s">
        <v>22</v>
      </c>
      <c r="B31" s="33">
        <v>13250</v>
      </c>
      <c r="C31" s="33">
        <v>2462578.0975600001</v>
      </c>
      <c r="D31" s="33">
        <v>15369</v>
      </c>
      <c r="E31" s="33">
        <v>3483976.6415900001</v>
      </c>
      <c r="F31" s="34">
        <v>361</v>
      </c>
      <c r="G31" s="29">
        <v>25186.799999999999</v>
      </c>
      <c r="H31" s="36">
        <v>152</v>
      </c>
      <c r="I31" s="28">
        <v>29132</v>
      </c>
      <c r="J31" s="28">
        <v>5971741.5391500005</v>
      </c>
      <c r="L31" s="4">
        <v>6033581567.2599993</v>
      </c>
      <c r="M31" s="26">
        <v>6033606.2999999998</v>
      </c>
      <c r="N31" s="26">
        <f t="shared" si="0"/>
        <v>-6027547960.9599991</v>
      </c>
      <c r="O31" s="4">
        <f t="shared" si="2"/>
        <v>28619</v>
      </c>
      <c r="P31" s="23">
        <f t="shared" si="3"/>
        <v>210.82519654774799</v>
      </c>
      <c r="Q31" s="23">
        <f t="shared" si="4"/>
        <v>2793433.8542576609</v>
      </c>
      <c r="R31" s="23">
        <f t="shared" si="5"/>
        <v>3240172.4457423389</v>
      </c>
    </row>
    <row r="32" spans="1:19" s="23" customFormat="1" ht="18.75" customHeight="1" x14ac:dyDescent="0.35">
      <c r="A32" s="32" t="s">
        <v>23</v>
      </c>
      <c r="B32" s="33">
        <v>7967</v>
      </c>
      <c r="C32" s="33">
        <v>1358974.3552699999</v>
      </c>
      <c r="D32" s="33">
        <v>13741</v>
      </c>
      <c r="E32" s="33">
        <v>2909448.3446300006</v>
      </c>
      <c r="F32" s="34">
        <v>382</v>
      </c>
      <c r="G32" s="29">
        <v>24440.000000000004</v>
      </c>
      <c r="H32" s="36">
        <v>129</v>
      </c>
      <c r="I32" s="28">
        <v>22219</v>
      </c>
      <c r="J32" s="28">
        <v>4292862.6999000004</v>
      </c>
      <c r="L32" s="4">
        <v>4381434047.6499996</v>
      </c>
      <c r="M32" s="26">
        <v>4397222.2</v>
      </c>
      <c r="N32" s="26">
        <f t="shared" si="0"/>
        <v>-4377036825.4499998</v>
      </c>
      <c r="O32" s="4">
        <f t="shared" si="2"/>
        <v>21708</v>
      </c>
      <c r="P32" s="23">
        <f t="shared" si="3"/>
        <v>202.5622903998526</v>
      </c>
      <c r="Q32" s="23">
        <f t="shared" si="4"/>
        <v>1613813.7676156256</v>
      </c>
      <c r="R32" s="23">
        <f t="shared" si="5"/>
        <v>2783408.4323843746</v>
      </c>
    </row>
    <row r="33" spans="1:18" s="23" customFormat="1" ht="18.75" customHeight="1" x14ac:dyDescent="0.35">
      <c r="A33" s="32" t="s">
        <v>24</v>
      </c>
      <c r="B33" s="33">
        <v>11321</v>
      </c>
      <c r="C33" s="33">
        <v>1814066.81601</v>
      </c>
      <c r="D33" s="33">
        <v>21520</v>
      </c>
      <c r="E33" s="33">
        <v>4567576.2245999994</v>
      </c>
      <c r="F33" s="34">
        <v>713</v>
      </c>
      <c r="G33" s="29">
        <v>36138.5</v>
      </c>
      <c r="H33" s="36">
        <v>233</v>
      </c>
      <c r="I33" s="28">
        <v>33787</v>
      </c>
      <c r="J33" s="28">
        <v>6417781.5406099996</v>
      </c>
      <c r="L33" s="4">
        <v>6522076943.7199993</v>
      </c>
      <c r="M33" s="39">
        <v>6522283.5999999996</v>
      </c>
      <c r="N33" s="26">
        <f t="shared" si="0"/>
        <v>-6515554660.1199989</v>
      </c>
      <c r="O33" s="4">
        <f t="shared" si="2"/>
        <v>32841</v>
      </c>
      <c r="P33" s="23">
        <f t="shared" si="3"/>
        <v>198.60185743430466</v>
      </c>
      <c r="Q33" s="23">
        <f t="shared" si="4"/>
        <v>2248371.6280137631</v>
      </c>
      <c r="R33" s="23">
        <f t="shared" si="5"/>
        <v>4273911.9719862361</v>
      </c>
    </row>
    <row r="34" spans="1:18" s="23" customFormat="1" ht="18.75" customHeight="1" x14ac:dyDescent="0.35">
      <c r="A34" s="32" t="s">
        <v>25</v>
      </c>
      <c r="B34" s="33">
        <v>11310</v>
      </c>
      <c r="C34" s="33">
        <v>1751975.4233400002</v>
      </c>
      <c r="D34" s="33">
        <v>26803</v>
      </c>
      <c r="E34" s="33">
        <v>5461356.7429099996</v>
      </c>
      <c r="F34" s="34">
        <v>231</v>
      </c>
      <c r="G34" s="29">
        <v>20193.099999999999</v>
      </c>
      <c r="H34" s="36">
        <v>13</v>
      </c>
      <c r="I34" s="28">
        <v>38357</v>
      </c>
      <c r="J34" s="28">
        <v>7233525.2662499994</v>
      </c>
      <c r="L34" s="4">
        <v>7467565198.1999998</v>
      </c>
      <c r="M34" s="39">
        <v>7469475.5999999996</v>
      </c>
      <c r="N34" s="26">
        <f t="shared" si="0"/>
        <v>-7460095722.5999994</v>
      </c>
      <c r="O34" s="4">
        <f t="shared" si="2"/>
        <v>38113</v>
      </c>
      <c r="P34" s="23">
        <f t="shared" si="3"/>
        <v>195.98235772571039</v>
      </c>
      <c r="Q34" s="23">
        <f t="shared" si="4"/>
        <v>2216560.4658777844</v>
      </c>
      <c r="R34" s="23">
        <f t="shared" si="5"/>
        <v>5252915.1341222152</v>
      </c>
    </row>
    <row r="35" spans="1:18" s="23" customFormat="1" ht="18.75" customHeight="1" x14ac:dyDescent="0.35">
      <c r="A35" s="32" t="s">
        <v>26</v>
      </c>
      <c r="B35" s="33">
        <v>9416</v>
      </c>
      <c r="C35" s="33">
        <v>1473413.0836299998</v>
      </c>
      <c r="D35" s="33">
        <v>18514</v>
      </c>
      <c r="E35" s="33">
        <v>4050647.23654</v>
      </c>
      <c r="F35" s="34">
        <v>481</v>
      </c>
      <c r="G35" s="29">
        <v>33913</v>
      </c>
      <c r="H35" s="36">
        <v>187</v>
      </c>
      <c r="I35" s="28">
        <v>28598</v>
      </c>
      <c r="J35" s="28">
        <v>5557973.3201700002</v>
      </c>
      <c r="L35" s="4">
        <v>5649585022.9399996</v>
      </c>
      <c r="M35" s="39">
        <v>5650521</v>
      </c>
      <c r="N35" s="26">
        <f t="shared" si="0"/>
        <v>-5643934501.9399996</v>
      </c>
      <c r="O35" s="4">
        <f t="shared" si="2"/>
        <v>27930</v>
      </c>
      <c r="P35" s="23">
        <f t="shared" si="3"/>
        <v>202.31009667024705</v>
      </c>
      <c r="Q35" s="23">
        <f t="shared" si="4"/>
        <v>1904951.8702470462</v>
      </c>
      <c r="R35" s="23">
        <f t="shared" si="5"/>
        <v>3745569.129752954</v>
      </c>
    </row>
    <row r="36" spans="1:18" s="23" customFormat="1" ht="18.75" customHeight="1" x14ac:dyDescent="0.35">
      <c r="A36" s="32" t="s">
        <v>27</v>
      </c>
      <c r="B36" s="33">
        <v>17437</v>
      </c>
      <c r="C36" s="33">
        <v>2879603.7453999999</v>
      </c>
      <c r="D36" s="33">
        <v>24715</v>
      </c>
      <c r="E36" s="33">
        <v>5415555.0477199992</v>
      </c>
      <c r="F36" s="34">
        <v>405</v>
      </c>
      <c r="G36" s="29">
        <v>28138.199999999997</v>
      </c>
      <c r="H36" s="36">
        <v>112</v>
      </c>
      <c r="I36" s="28">
        <v>42669</v>
      </c>
      <c r="J36" s="28">
        <v>8323296.9931199988</v>
      </c>
      <c r="L36" s="4">
        <v>8443633016.3000002</v>
      </c>
      <c r="M36" s="39">
        <v>8443633</v>
      </c>
      <c r="N36" s="26">
        <f t="shared" si="0"/>
        <v>-8435189383.3000002</v>
      </c>
      <c r="O36" s="4">
        <f t="shared" si="2"/>
        <v>42152</v>
      </c>
      <c r="P36" s="23">
        <f t="shared" si="3"/>
        <v>200.31393528183716</v>
      </c>
      <c r="Q36" s="23">
        <f t="shared" si="4"/>
        <v>3492874.0895093945</v>
      </c>
      <c r="R36" s="23">
        <f t="shared" si="5"/>
        <v>4950758.910490605</v>
      </c>
    </row>
    <row r="37" spans="1:18" s="23" customFormat="1" ht="18.75" customHeight="1" x14ac:dyDescent="0.35">
      <c r="A37" s="32" t="s">
        <v>52</v>
      </c>
      <c r="B37" s="33">
        <v>30862</v>
      </c>
      <c r="C37" s="33">
        <v>4399330.2336099995</v>
      </c>
      <c r="D37" s="33">
        <v>41328</v>
      </c>
      <c r="E37" s="33">
        <v>8411620.4128300007</v>
      </c>
      <c r="F37" s="34">
        <v>1372</v>
      </c>
      <c r="G37" s="29">
        <v>89216.89999999998</v>
      </c>
      <c r="H37" s="36">
        <v>676</v>
      </c>
      <c r="I37" s="28">
        <v>74238</v>
      </c>
      <c r="J37" s="28">
        <v>12900167.54644</v>
      </c>
      <c r="L37" s="4">
        <v>13057311352.75</v>
      </c>
      <c r="M37" s="39">
        <v>13058102.1</v>
      </c>
      <c r="N37" s="26">
        <f t="shared" si="0"/>
        <v>-13044253250.65</v>
      </c>
      <c r="O37" s="4">
        <f t="shared" si="2"/>
        <v>72190</v>
      </c>
      <c r="P37" s="23">
        <f t="shared" si="3"/>
        <v>180.88519324006094</v>
      </c>
      <c r="Q37" s="23">
        <f t="shared" si="4"/>
        <v>5582478.8337747604</v>
      </c>
      <c r="R37" s="23">
        <f t="shared" si="5"/>
        <v>7475623.2662252383</v>
      </c>
    </row>
    <row r="38" spans="1:18" s="23" customFormat="1" ht="18.75" customHeight="1" x14ac:dyDescent="0.35">
      <c r="A38" s="32" t="s">
        <v>28</v>
      </c>
      <c r="B38" s="33">
        <v>13961</v>
      </c>
      <c r="C38" s="33">
        <v>2115037.4132300001</v>
      </c>
      <c r="D38" s="33">
        <v>21149</v>
      </c>
      <c r="E38" s="33">
        <v>4322137.3254299993</v>
      </c>
      <c r="F38" s="34">
        <v>386</v>
      </c>
      <c r="G38" s="29">
        <v>29200.399999999998</v>
      </c>
      <c r="H38" s="36">
        <v>113</v>
      </c>
      <c r="I38" s="28">
        <v>35609</v>
      </c>
      <c r="J38" s="28">
        <v>6466375.1386599997</v>
      </c>
      <c r="L38" s="4">
        <v>6609614979.5900002</v>
      </c>
      <c r="M38" s="39">
        <v>6610481.2000000002</v>
      </c>
      <c r="N38" s="26">
        <f t="shared" si="0"/>
        <v>-6603004498.3900003</v>
      </c>
      <c r="O38" s="4">
        <f t="shared" si="2"/>
        <v>35110</v>
      </c>
      <c r="P38" s="23">
        <f t="shared" si="3"/>
        <v>188.27915693534607</v>
      </c>
      <c r="Q38" s="23">
        <f t="shared" si="4"/>
        <v>2628565.3099743663</v>
      </c>
      <c r="R38" s="23">
        <f t="shared" si="5"/>
        <v>3981915.8900256339</v>
      </c>
    </row>
    <row r="39" spans="1:18" s="23" customFormat="1" ht="18.75" customHeight="1" x14ac:dyDescent="0.35">
      <c r="A39" s="32" t="s">
        <v>29</v>
      </c>
      <c r="B39" s="33">
        <v>10169</v>
      </c>
      <c r="C39" s="33">
        <v>1708820.6241399997</v>
      </c>
      <c r="D39" s="33">
        <v>16028</v>
      </c>
      <c r="E39" s="33">
        <v>3618381.0840299991</v>
      </c>
      <c r="F39" s="34">
        <v>590</v>
      </c>
      <c r="G39" s="29">
        <v>33128</v>
      </c>
      <c r="H39" s="36">
        <v>78</v>
      </c>
      <c r="I39" s="28">
        <v>26865</v>
      </c>
      <c r="J39" s="28">
        <v>5360329.7081699986</v>
      </c>
      <c r="L39" s="4">
        <v>5493098623.21</v>
      </c>
      <c r="M39" s="39">
        <v>5493098.5999999996</v>
      </c>
      <c r="N39" s="26">
        <f t="shared" si="0"/>
        <v>-5487605524.6099997</v>
      </c>
      <c r="O39" s="4">
        <f t="shared" si="2"/>
        <v>26197</v>
      </c>
      <c r="P39" s="23">
        <f t="shared" si="3"/>
        <v>209.68426155666677</v>
      </c>
      <c r="Q39" s="23">
        <f t="shared" si="4"/>
        <v>2132279.2557697445</v>
      </c>
      <c r="R39" s="23">
        <f t="shared" si="5"/>
        <v>3360819.3442302551</v>
      </c>
    </row>
    <row r="40" spans="1:18" s="23" customFormat="1" ht="18.75" customHeight="1" x14ac:dyDescent="0.35">
      <c r="A40" s="32" t="s">
        <v>30</v>
      </c>
      <c r="B40" s="33">
        <v>5759</v>
      </c>
      <c r="C40" s="33">
        <v>1087872.0394100002</v>
      </c>
      <c r="D40" s="33">
        <v>8714</v>
      </c>
      <c r="E40" s="33">
        <v>1951987.5226500002</v>
      </c>
      <c r="F40" s="34">
        <v>122</v>
      </c>
      <c r="G40" s="29">
        <v>9224.1</v>
      </c>
      <c r="H40" s="36">
        <v>41</v>
      </c>
      <c r="I40" s="28">
        <v>14636</v>
      </c>
      <c r="J40" s="28">
        <v>3049083.6620600005</v>
      </c>
      <c r="L40" s="4">
        <v>3079173188.2099991</v>
      </c>
      <c r="M40" s="39">
        <v>3079173.2</v>
      </c>
      <c r="N40" s="26">
        <f t="shared" si="0"/>
        <v>-3076094015.0099993</v>
      </c>
      <c r="O40" s="4">
        <f t="shared" si="2"/>
        <v>14473</v>
      </c>
      <c r="P40" s="23">
        <f t="shared" si="3"/>
        <v>212.75293304774408</v>
      </c>
      <c r="Q40" s="23">
        <f t="shared" si="4"/>
        <v>1225244.1414219581</v>
      </c>
      <c r="R40" s="23">
        <f t="shared" si="5"/>
        <v>1853929.0585780418</v>
      </c>
    </row>
    <row r="41" spans="1:18" s="23" customFormat="1" ht="18.75" customHeight="1" x14ac:dyDescent="0.35">
      <c r="A41" s="32" t="s">
        <v>31</v>
      </c>
      <c r="B41" s="33">
        <v>10787</v>
      </c>
      <c r="C41" s="33">
        <v>1988461.3900099997</v>
      </c>
      <c r="D41" s="33">
        <v>16383</v>
      </c>
      <c r="E41" s="33">
        <v>3748550.0563199995</v>
      </c>
      <c r="F41" s="34">
        <v>330</v>
      </c>
      <c r="G41" s="29">
        <v>22715</v>
      </c>
      <c r="H41" s="36">
        <v>112</v>
      </c>
      <c r="I41" s="28">
        <v>27612</v>
      </c>
      <c r="J41" s="28">
        <v>5759726.4463299997</v>
      </c>
      <c r="L41" s="4">
        <v>5868460294.7999992</v>
      </c>
      <c r="M41" s="39">
        <v>5869313.5999999996</v>
      </c>
      <c r="N41" s="26">
        <f t="shared" si="0"/>
        <v>-5862590981.1999989</v>
      </c>
      <c r="O41" s="4">
        <f t="shared" si="2"/>
        <v>27170</v>
      </c>
      <c r="P41" s="23">
        <f t="shared" si="3"/>
        <v>216.02184762605813</v>
      </c>
      <c r="Q41" s="23">
        <f t="shared" si="4"/>
        <v>2330227.6703422889</v>
      </c>
      <c r="R41" s="23">
        <f t="shared" si="5"/>
        <v>3539085.9296577103</v>
      </c>
    </row>
    <row r="42" spans="1:18" s="23" customFormat="1" ht="18.75" customHeight="1" x14ac:dyDescent="0.35">
      <c r="A42" s="32" t="s">
        <v>32</v>
      </c>
      <c r="B42" s="33">
        <v>14898</v>
      </c>
      <c r="C42" s="33">
        <v>2468592.8587299995</v>
      </c>
      <c r="D42" s="33">
        <v>27254</v>
      </c>
      <c r="E42" s="33">
        <v>6099618.6942499997</v>
      </c>
      <c r="F42" s="34">
        <v>267</v>
      </c>
      <c r="G42" s="29">
        <v>23400.3</v>
      </c>
      <c r="H42" s="36">
        <v>56</v>
      </c>
      <c r="I42" s="28">
        <v>42475</v>
      </c>
      <c r="J42" s="28">
        <v>8591611.852979999</v>
      </c>
      <c r="L42" s="4">
        <v>8830868636.8999977</v>
      </c>
      <c r="M42" s="39">
        <v>8830868.5999999996</v>
      </c>
      <c r="N42" s="26">
        <f t="shared" si="0"/>
        <v>-8822037768.2999973</v>
      </c>
      <c r="O42" s="4">
        <f t="shared" si="2"/>
        <v>42152</v>
      </c>
      <c r="P42" s="23">
        <f t="shared" si="3"/>
        <v>209.50058360220154</v>
      </c>
      <c r="Q42" s="23">
        <f t="shared" si="4"/>
        <v>3121139.6945055984</v>
      </c>
      <c r="R42" s="23">
        <f t="shared" si="5"/>
        <v>5709728.9054944012</v>
      </c>
    </row>
    <row r="43" spans="1:18" s="23" customFormat="1" ht="18.75" customHeight="1" x14ac:dyDescent="0.35">
      <c r="A43" s="32" t="s">
        <v>33</v>
      </c>
      <c r="B43" s="33">
        <v>12630</v>
      </c>
      <c r="C43" s="33">
        <v>1953063.1209</v>
      </c>
      <c r="D43" s="33">
        <v>21301</v>
      </c>
      <c r="E43" s="33">
        <v>4111608.8154799994</v>
      </c>
      <c r="F43" s="34">
        <v>673</v>
      </c>
      <c r="G43" s="29">
        <v>32827.699999999997</v>
      </c>
      <c r="H43" s="36">
        <v>168</v>
      </c>
      <c r="I43" s="28">
        <v>34772</v>
      </c>
      <c r="J43" s="28">
        <v>6097499.6363799991</v>
      </c>
      <c r="L43" s="4">
        <v>6249860451.3399982</v>
      </c>
      <c r="M43" s="39">
        <v>6249860.5</v>
      </c>
      <c r="N43" s="26">
        <f t="shared" si="0"/>
        <v>-6243610590.8399982</v>
      </c>
      <c r="O43" s="4">
        <f t="shared" si="2"/>
        <v>33931</v>
      </c>
      <c r="P43" s="23">
        <f t="shared" si="3"/>
        <v>184.19323037929917</v>
      </c>
      <c r="Q43" s="23">
        <f t="shared" si="4"/>
        <v>2326360.4996905485</v>
      </c>
      <c r="R43" s="23">
        <f t="shared" si="5"/>
        <v>3923500.0003094515</v>
      </c>
    </row>
    <row r="44" spans="1:18" s="23" customFormat="1" ht="18.75" customHeight="1" x14ac:dyDescent="0.35">
      <c r="A44" s="32" t="s">
        <v>34</v>
      </c>
      <c r="B44" s="33">
        <v>8195</v>
      </c>
      <c r="C44" s="33">
        <v>1291330.1302399999</v>
      </c>
      <c r="D44" s="33">
        <v>9601</v>
      </c>
      <c r="E44" s="33">
        <v>2059772.24505</v>
      </c>
      <c r="F44" s="34">
        <v>237</v>
      </c>
      <c r="G44" s="29">
        <v>18167.599999999999</v>
      </c>
      <c r="H44" s="36">
        <v>55</v>
      </c>
      <c r="I44" s="28">
        <v>18088</v>
      </c>
      <c r="J44" s="28">
        <v>3369269.97529</v>
      </c>
      <c r="L44" s="4">
        <v>3429444701.7199998</v>
      </c>
      <c r="M44" s="39">
        <v>3429565.6</v>
      </c>
      <c r="N44" s="26">
        <f t="shared" si="0"/>
        <v>-3426015136.1199999</v>
      </c>
      <c r="O44" s="4">
        <f t="shared" si="2"/>
        <v>17796</v>
      </c>
      <c r="P44" s="23">
        <f t="shared" si="3"/>
        <v>192.71553158013037</v>
      </c>
      <c r="Q44" s="23">
        <f t="shared" si="4"/>
        <v>1579303.7812991685</v>
      </c>
      <c r="R44" s="23">
        <f t="shared" si="5"/>
        <v>1850261.8187008316</v>
      </c>
    </row>
    <row r="45" spans="1:18" s="23" customFormat="1" ht="18.75" customHeight="1" x14ac:dyDescent="0.35">
      <c r="A45" s="32" t="s">
        <v>35</v>
      </c>
      <c r="B45" s="33">
        <v>4186</v>
      </c>
      <c r="C45" s="33">
        <v>698904.10152000003</v>
      </c>
      <c r="D45" s="33">
        <v>7677</v>
      </c>
      <c r="E45" s="33">
        <v>1666768.8781300001</v>
      </c>
      <c r="F45" s="34">
        <v>168</v>
      </c>
      <c r="G45" s="29">
        <v>10351.099999999999</v>
      </c>
      <c r="H45" s="36">
        <v>51</v>
      </c>
      <c r="I45" s="28">
        <v>12082</v>
      </c>
      <c r="J45" s="28">
        <v>2376024.0796500002</v>
      </c>
      <c r="L45" s="4">
        <v>2415634266.73</v>
      </c>
      <c r="M45" s="39">
        <v>2415555.9</v>
      </c>
      <c r="N45" s="26">
        <f t="shared" si="0"/>
        <v>-2413218710.8299999</v>
      </c>
      <c r="O45" s="4">
        <f t="shared" si="2"/>
        <v>11863</v>
      </c>
      <c r="P45" s="23">
        <f t="shared" si="3"/>
        <v>203.62099806119869</v>
      </c>
      <c r="Q45" s="23">
        <f t="shared" si="4"/>
        <v>852357.49788417772</v>
      </c>
      <c r="R45" s="23">
        <f t="shared" si="5"/>
        <v>1563198.4021158223</v>
      </c>
    </row>
    <row r="46" spans="1:18" s="23" customFormat="1" ht="18.75" customHeight="1" x14ac:dyDescent="0.35">
      <c r="A46" s="32" t="s">
        <v>36</v>
      </c>
      <c r="B46" s="33">
        <v>10949</v>
      </c>
      <c r="C46" s="33">
        <v>1931284.8440799997</v>
      </c>
      <c r="D46" s="33">
        <v>17973</v>
      </c>
      <c r="E46" s="33">
        <v>4097110.5652899998</v>
      </c>
      <c r="F46" s="34">
        <v>535</v>
      </c>
      <c r="G46" s="29">
        <v>27053.899999999998</v>
      </c>
      <c r="H46" s="36">
        <v>74</v>
      </c>
      <c r="I46" s="28">
        <v>29531</v>
      </c>
      <c r="J46" s="28">
        <v>6055449.3093699999</v>
      </c>
      <c r="L46" s="4">
        <v>6101125548.9899998</v>
      </c>
      <c r="M46" s="39">
        <v>6101186.5</v>
      </c>
      <c r="N46" s="26">
        <f t="shared" si="0"/>
        <v>-6095024362.4899998</v>
      </c>
      <c r="O46" s="4">
        <f t="shared" si="2"/>
        <v>28922</v>
      </c>
      <c r="P46" s="23">
        <f t="shared" si="3"/>
        <v>210.9531325634465</v>
      </c>
      <c r="Q46" s="23">
        <f t="shared" si="4"/>
        <v>2309725.8484371756</v>
      </c>
      <c r="R46" s="23">
        <f t="shared" si="5"/>
        <v>3791460.6515628239</v>
      </c>
    </row>
    <row r="47" spans="1:18" s="23" customFormat="1" ht="18.75" customHeight="1" x14ac:dyDescent="0.35">
      <c r="A47" s="32" t="s">
        <v>37</v>
      </c>
      <c r="B47" s="33">
        <v>10539</v>
      </c>
      <c r="C47" s="33">
        <v>1588100.2148900002</v>
      </c>
      <c r="D47" s="33">
        <v>16817</v>
      </c>
      <c r="E47" s="33">
        <v>3647567.7705100002</v>
      </c>
      <c r="F47" s="34">
        <v>605</v>
      </c>
      <c r="G47" s="29">
        <v>45389.4</v>
      </c>
      <c r="H47" s="36">
        <v>175</v>
      </c>
      <c r="I47" s="28">
        <v>28136</v>
      </c>
      <c r="J47" s="28">
        <v>5281057.385400001</v>
      </c>
      <c r="L47" s="4">
        <v>5336904673.7200003</v>
      </c>
      <c r="M47" s="39">
        <v>5336870.7</v>
      </c>
      <c r="N47" s="26">
        <f t="shared" si="0"/>
        <v>-5331567803.0200005</v>
      </c>
      <c r="O47" s="4">
        <f t="shared" si="2"/>
        <v>27356</v>
      </c>
      <c r="P47" s="23">
        <f t="shared" si="3"/>
        <v>195.08958546571137</v>
      </c>
      <c r="Q47" s="23">
        <f t="shared" si="4"/>
        <v>2056049.1412231321</v>
      </c>
      <c r="R47" s="23">
        <f t="shared" si="5"/>
        <v>3280821.558776868</v>
      </c>
    </row>
    <row r="48" spans="1:18" s="23" customFormat="1" ht="18.75" customHeight="1" x14ac:dyDescent="0.35">
      <c r="A48" s="32" t="s">
        <v>38</v>
      </c>
      <c r="B48" s="33">
        <v>10569</v>
      </c>
      <c r="C48" s="33">
        <v>1730212.2518200001</v>
      </c>
      <c r="D48" s="33">
        <v>14392</v>
      </c>
      <c r="E48" s="33">
        <v>3221722.6011600005</v>
      </c>
      <c r="F48" s="34">
        <v>157</v>
      </c>
      <c r="G48" s="29">
        <v>14408.800000000001</v>
      </c>
      <c r="H48" s="36">
        <v>116</v>
      </c>
      <c r="I48" s="28">
        <v>25234</v>
      </c>
      <c r="J48" s="28">
        <v>4966343.6529800007</v>
      </c>
      <c r="L48" s="4">
        <v>5031811102.3899984</v>
      </c>
      <c r="M48" s="39">
        <v>5031806</v>
      </c>
      <c r="N48" s="26">
        <f t="shared" si="0"/>
        <v>-5026779296.3899984</v>
      </c>
      <c r="O48" s="4">
        <f t="shared" si="2"/>
        <v>24961</v>
      </c>
      <c r="P48" s="23">
        <f t="shared" si="3"/>
        <v>201.5867152758303</v>
      </c>
      <c r="Q48" s="23">
        <f t="shared" si="4"/>
        <v>2130569.9937502504</v>
      </c>
      <c r="R48" s="23">
        <f t="shared" si="5"/>
        <v>2901236.0062497496</v>
      </c>
    </row>
    <row r="49" spans="1:18" s="23" customFormat="1" ht="18.75" customHeight="1" x14ac:dyDescent="0.35">
      <c r="A49" s="32" t="s">
        <v>39</v>
      </c>
      <c r="B49" s="33">
        <v>4390</v>
      </c>
      <c r="C49" s="33">
        <v>685827.02176000003</v>
      </c>
      <c r="D49" s="33">
        <v>9901</v>
      </c>
      <c r="E49" s="33">
        <v>2207595.68989</v>
      </c>
      <c r="F49" s="34">
        <v>176</v>
      </c>
      <c r="G49" s="29">
        <v>12871.5</v>
      </c>
      <c r="H49" s="36">
        <v>37</v>
      </c>
      <c r="I49" s="28">
        <v>14504</v>
      </c>
      <c r="J49" s="28">
        <v>2906294.21165</v>
      </c>
      <c r="L49" s="4">
        <v>2951974853.0300002</v>
      </c>
      <c r="M49" s="39">
        <v>2951974.9</v>
      </c>
      <c r="N49" s="26">
        <f t="shared" si="0"/>
        <v>-2949022878.1300001</v>
      </c>
      <c r="O49" s="4">
        <f t="shared" si="2"/>
        <v>14291</v>
      </c>
      <c r="P49" s="23">
        <f t="shared" si="3"/>
        <v>206.56181512840249</v>
      </c>
      <c r="Q49" s="23">
        <f t="shared" si="4"/>
        <v>906806.36841368687</v>
      </c>
      <c r="R49" s="23">
        <f t="shared" si="5"/>
        <v>2045168.5315863129</v>
      </c>
    </row>
    <row r="50" spans="1:18" s="23" customFormat="1" ht="18.75" customHeight="1" x14ac:dyDescent="0.35">
      <c r="A50" s="32" t="s">
        <v>40</v>
      </c>
      <c r="B50" s="33">
        <v>17530</v>
      </c>
      <c r="C50" s="33">
        <v>3159007.5324400002</v>
      </c>
      <c r="D50" s="33">
        <v>20536</v>
      </c>
      <c r="E50" s="33">
        <v>4843961.859360002</v>
      </c>
      <c r="F50" s="34">
        <v>437</v>
      </c>
      <c r="G50" s="29">
        <v>36124.499999999993</v>
      </c>
      <c r="H50" s="36">
        <v>74</v>
      </c>
      <c r="I50" s="28">
        <v>38577</v>
      </c>
      <c r="J50" s="28">
        <v>8039093.8918000022</v>
      </c>
      <c r="L50" s="4">
        <v>8192677754.7800007</v>
      </c>
      <c r="M50" s="39">
        <v>8193833.0999999996</v>
      </c>
      <c r="N50" s="26">
        <f t="shared" si="0"/>
        <v>-8184483921.6800003</v>
      </c>
      <c r="O50" s="4">
        <f t="shared" si="2"/>
        <v>38066</v>
      </c>
      <c r="P50" s="23">
        <f t="shared" si="3"/>
        <v>215.25332580255346</v>
      </c>
      <c r="Q50" s="23">
        <f t="shared" si="4"/>
        <v>3773390.8013187624</v>
      </c>
      <c r="R50" s="23">
        <f t="shared" si="5"/>
        <v>4420442.2986812377</v>
      </c>
    </row>
    <row r="51" spans="1:18" s="23" customFormat="1" ht="18.75" customHeight="1" x14ac:dyDescent="0.35">
      <c r="A51" s="32" t="s">
        <v>41</v>
      </c>
      <c r="B51" s="33">
        <v>4141</v>
      </c>
      <c r="C51" s="33">
        <v>628647.95614000002</v>
      </c>
      <c r="D51" s="33">
        <v>8229</v>
      </c>
      <c r="E51" s="33">
        <v>1561527.0783599999</v>
      </c>
      <c r="F51" s="34">
        <v>108</v>
      </c>
      <c r="G51" s="29">
        <v>7216.7000000000016</v>
      </c>
      <c r="H51" s="36">
        <v>22</v>
      </c>
      <c r="I51" s="28">
        <v>12500</v>
      </c>
      <c r="J51" s="28">
        <v>2197391.7345000003</v>
      </c>
      <c r="L51" s="4">
        <v>2241506796.2399998</v>
      </c>
      <c r="M51" s="39">
        <v>2241534.2000000002</v>
      </c>
      <c r="N51" s="26">
        <f t="shared" si="0"/>
        <v>-2239265262.04</v>
      </c>
      <c r="O51" s="4">
        <f t="shared" si="2"/>
        <v>12370</v>
      </c>
      <c r="P51" s="23">
        <f t="shared" si="3"/>
        <v>181.2072918350849</v>
      </c>
      <c r="Q51" s="23">
        <f t="shared" si="4"/>
        <v>750379.39548908663</v>
      </c>
      <c r="R51" s="23">
        <f t="shared" si="5"/>
        <v>1491154.8045109136</v>
      </c>
    </row>
    <row r="52" spans="1:18" s="23" customFormat="1" ht="18.75" customHeight="1" x14ac:dyDescent="0.35">
      <c r="A52" s="32" t="s">
        <v>42</v>
      </c>
      <c r="B52" s="33">
        <v>20652</v>
      </c>
      <c r="C52" s="33">
        <v>3248645.7170900004</v>
      </c>
      <c r="D52" s="33">
        <v>34901</v>
      </c>
      <c r="E52" s="33">
        <v>7561991.29899</v>
      </c>
      <c r="F52" s="34">
        <v>461</v>
      </c>
      <c r="G52" s="29">
        <v>39034.199999999997</v>
      </c>
      <c r="H52" s="36">
        <v>102</v>
      </c>
      <c r="I52" s="28">
        <v>56116</v>
      </c>
      <c r="J52" s="28">
        <v>10849671.216079999</v>
      </c>
      <c r="L52" s="4">
        <v>10990526494.509998</v>
      </c>
      <c r="M52" s="39">
        <v>10992193.6</v>
      </c>
      <c r="N52" s="26">
        <f t="shared" si="0"/>
        <v>-10979534300.909998</v>
      </c>
      <c r="O52" s="4">
        <f t="shared" si="2"/>
        <v>55553</v>
      </c>
      <c r="P52" s="23">
        <f t="shared" si="3"/>
        <v>197.86858675499073</v>
      </c>
      <c r="Q52" s="23">
        <f t="shared" si="4"/>
        <v>4086382.0536640687</v>
      </c>
      <c r="R52" s="23">
        <f t="shared" si="5"/>
        <v>6905811.5463359319</v>
      </c>
    </row>
    <row r="53" spans="1:18" s="23" customFormat="1" ht="18.75" customHeight="1" x14ac:dyDescent="0.35">
      <c r="A53" s="32" t="s">
        <v>43</v>
      </c>
      <c r="B53" s="33">
        <v>9812</v>
      </c>
      <c r="C53" s="33">
        <v>1750634.8788099999</v>
      </c>
      <c r="D53" s="33">
        <v>11856</v>
      </c>
      <c r="E53" s="33">
        <v>2612228.1097599999</v>
      </c>
      <c r="F53" s="34">
        <v>232</v>
      </c>
      <c r="G53" s="29">
        <v>12800.2</v>
      </c>
      <c r="H53" s="36">
        <v>92</v>
      </c>
      <c r="I53" s="28">
        <v>21992</v>
      </c>
      <c r="J53" s="28">
        <v>4375663.1885700002</v>
      </c>
      <c r="L53" s="4">
        <v>4425564407.6999998</v>
      </c>
      <c r="M53" s="39">
        <v>4425564.4000000004</v>
      </c>
      <c r="N53" s="26">
        <f t="shared" si="0"/>
        <v>-4421138843.3000002</v>
      </c>
      <c r="O53" s="4">
        <f t="shared" si="2"/>
        <v>21668</v>
      </c>
      <c r="P53" s="23">
        <f t="shared" si="3"/>
        <v>204.24424958464095</v>
      </c>
      <c r="Q53" s="23">
        <f t="shared" si="4"/>
        <v>2004044.576924497</v>
      </c>
      <c r="R53" s="23">
        <f t="shared" si="5"/>
        <v>2421519.8230755031</v>
      </c>
    </row>
    <row r="54" spans="1:18" s="23" customFormat="1" ht="18.75" customHeight="1" x14ac:dyDescent="0.35">
      <c r="A54" s="32" t="s">
        <v>44</v>
      </c>
      <c r="B54" s="33">
        <v>5688</v>
      </c>
      <c r="C54" s="33">
        <v>993099.94562999997</v>
      </c>
      <c r="D54" s="33">
        <v>10365</v>
      </c>
      <c r="E54" s="33">
        <v>2347272.2480600001</v>
      </c>
      <c r="F54" s="34">
        <v>116</v>
      </c>
      <c r="G54" s="29">
        <v>7393.7000000000007</v>
      </c>
      <c r="H54" s="36">
        <v>14</v>
      </c>
      <c r="I54" s="28">
        <v>16183</v>
      </c>
      <c r="J54" s="28">
        <v>3347765.8936900003</v>
      </c>
      <c r="L54" s="4">
        <v>3383737674.8500004</v>
      </c>
      <c r="M54" s="39">
        <v>3383737.7</v>
      </c>
      <c r="N54" s="26">
        <f t="shared" si="0"/>
        <v>-3380353937.1500006</v>
      </c>
      <c r="O54" s="4">
        <f t="shared" si="2"/>
        <v>16053</v>
      </c>
      <c r="P54" s="23">
        <f t="shared" si="3"/>
        <v>210.78537967981063</v>
      </c>
      <c r="Q54" s="23">
        <f t="shared" si="4"/>
        <v>1198947.2396187629</v>
      </c>
      <c r="R54" s="23">
        <f t="shared" si="5"/>
        <v>2184790.4603812373</v>
      </c>
    </row>
    <row r="55" spans="1:18" s="23" customFormat="1" ht="18.75" customHeight="1" x14ac:dyDescent="0.35">
      <c r="A55" s="32"/>
      <c r="B55" s="33"/>
      <c r="C55" s="33"/>
      <c r="D55" s="29"/>
      <c r="E55" s="29"/>
      <c r="F55" s="36"/>
      <c r="G55" s="29"/>
      <c r="H55" s="36"/>
      <c r="I55" s="28"/>
      <c r="J55" s="33"/>
      <c r="L55" s="4"/>
      <c r="M55" s="39"/>
      <c r="N55" s="26"/>
      <c r="O55" s="4"/>
    </row>
    <row r="56" spans="1:18" s="25" customFormat="1" ht="18.75" customHeight="1" x14ac:dyDescent="0.35">
      <c r="A56" s="40" t="s">
        <v>45</v>
      </c>
      <c r="B56" s="41">
        <v>655</v>
      </c>
      <c r="C56" s="41">
        <v>78307.338649999991</v>
      </c>
      <c r="D56" s="42">
        <v>123</v>
      </c>
      <c r="E56" s="42">
        <v>146657.62145999997</v>
      </c>
      <c r="F56" s="43">
        <v>24</v>
      </c>
      <c r="G56" s="44">
        <v>2563.7000000000007</v>
      </c>
      <c r="H56" s="43">
        <v>0</v>
      </c>
      <c r="I56" s="42">
        <v>802</v>
      </c>
      <c r="J56" s="42">
        <v>227528.66010999997</v>
      </c>
      <c r="L56" s="4">
        <f>+C56+E56</f>
        <v>224964.96010999996</v>
      </c>
      <c r="M56" s="39">
        <v>428480.4</v>
      </c>
      <c r="N56" s="26">
        <f t="shared" si="0"/>
        <v>203515.43989000007</v>
      </c>
      <c r="O56" s="4">
        <f>+B56+D56</f>
        <v>778</v>
      </c>
      <c r="P56" s="23">
        <f t="shared" si="3"/>
        <v>550.74601542416451</v>
      </c>
      <c r="Q56" s="23">
        <f>+P56*B56</f>
        <v>360738.64010282775</v>
      </c>
      <c r="R56" s="23">
        <f>+P56*D56</f>
        <v>67741.759897172233</v>
      </c>
    </row>
    <row r="57" spans="1:18" s="51" customFormat="1" ht="15" x14ac:dyDescent="0.3">
      <c r="A57" s="73" t="s">
        <v>53</v>
      </c>
      <c r="B57" s="73"/>
      <c r="C57" s="73"/>
      <c r="D57" s="73"/>
      <c r="E57" s="73"/>
      <c r="F57" s="73"/>
      <c r="G57" s="73"/>
      <c r="H57" s="73"/>
      <c r="I57" s="73"/>
      <c r="J57" s="73"/>
      <c r="K57" s="53"/>
      <c r="L57" s="53"/>
      <c r="M57" s="53"/>
      <c r="N57" s="53"/>
      <c r="O57" s="53"/>
    </row>
    <row r="58" spans="1:18" s="52" customFormat="1" ht="30.75" customHeight="1" x14ac:dyDescent="0.25">
      <c r="A58" s="70"/>
      <c r="B58" s="70"/>
      <c r="C58" s="70"/>
      <c r="D58" s="70"/>
      <c r="E58" s="70"/>
      <c r="F58" s="70"/>
      <c r="G58" s="70"/>
      <c r="H58" s="70"/>
      <c r="I58" s="70"/>
      <c r="J58" s="70"/>
      <c r="K58" s="70"/>
    </row>
    <row r="59" spans="1:18" s="45" customFormat="1" ht="18.75" customHeight="1" x14ac:dyDescent="0.3">
      <c r="L59" s="46"/>
      <c r="N59" s="47"/>
    </row>
    <row r="60" spans="1:18" ht="12" customHeight="1" x14ac:dyDescent="0.25">
      <c r="A60" s="69"/>
      <c r="B60" s="69"/>
      <c r="C60" s="69"/>
      <c r="D60" s="69"/>
      <c r="E60" s="69"/>
      <c r="F60" s="69"/>
      <c r="G60" s="69"/>
      <c r="H60" s="69"/>
      <c r="I60" s="48"/>
      <c r="J60" s="49"/>
    </row>
    <row r="61" spans="1:18" ht="13.5" hidden="1" customHeight="1" x14ac:dyDescent="0.25">
      <c r="A61" s="69"/>
      <c r="B61" s="69"/>
      <c r="C61" s="69"/>
      <c r="D61" s="69"/>
      <c r="E61" s="69"/>
      <c r="F61" s="69"/>
      <c r="G61" s="69"/>
      <c r="H61" s="69"/>
      <c r="I61" s="48"/>
      <c r="J61" s="49"/>
    </row>
    <row r="62" spans="1:18" ht="13.5" customHeight="1" x14ac:dyDescent="0.15">
      <c r="E62" s="2"/>
    </row>
  </sheetData>
  <mergeCells count="15">
    <mergeCell ref="A60:H61"/>
    <mergeCell ref="A58:K58"/>
    <mergeCell ref="I11:I12"/>
    <mergeCell ref="J11:J12"/>
    <mergeCell ref="A57:J57"/>
    <mergeCell ref="L13:R13"/>
    <mergeCell ref="A6:J6"/>
    <mergeCell ref="A8:J8"/>
    <mergeCell ref="A10:A12"/>
    <mergeCell ref="B10:E10"/>
    <mergeCell ref="F10:H10"/>
    <mergeCell ref="I10:J10"/>
    <mergeCell ref="B11:C11"/>
    <mergeCell ref="D11:E11"/>
    <mergeCell ref="F11:G11"/>
  </mergeCells>
  <printOptions horizontalCentered="1"/>
  <pageMargins left="0" right="0" top="0" bottom="0" header="0" footer="0"/>
  <pageSetup scale="54" firstPageNumber="2" orientation="landscape" useFirstPageNumber="1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2.1.2_ 2019</vt:lpstr>
      <vt:lpstr>'2.1.2_ 2019'!Área_de_impresión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Norma Angelica Mendoza Aceves</dc:creator>
  <cp:lastModifiedBy>Carlos Armando Sortibran Carrillo</cp:lastModifiedBy>
  <cp:lastPrinted>2020-03-24T22:08:47Z</cp:lastPrinted>
  <dcterms:created xsi:type="dcterms:W3CDTF">2020-03-20T18:15:33Z</dcterms:created>
  <dcterms:modified xsi:type="dcterms:W3CDTF">2020-04-03T20:18:44Z</dcterms:modified>
</cp:coreProperties>
</file>